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80" activeTab="0"/>
  </bookViews>
  <sheets>
    <sheet name="bilan | bilanco 2021" sheetId="1" r:id="rId1"/>
    <sheet name="compte de résultat 2021" sheetId="2" r:id="rId2"/>
  </sheets>
  <definedNames>
    <definedName name="_xlnm.Print_Area" localSheetId="0">'bilan | bilanco 2021'!$A$1:$E$40</definedName>
    <definedName name="__xlnm.Print_Area" localSheetId="0">'bilan | bilanco 2021'!$A$1:$E$40</definedName>
    <definedName name="_xlnm.Print_Area" localSheetId="0">'bilan | bilanco 2021'!$A$1:$E$40</definedName>
  </definedNames>
  <calcPr fullCalcOnLoad="1"/>
</workbook>
</file>

<file path=xl/sharedStrings.xml><?xml version="1.0" encoding="utf-8"?>
<sst xmlns="http://schemas.openxmlformats.org/spreadsheetml/2006/main" count="88" uniqueCount="83">
  <si>
    <r>
      <t>Maison Culturelle de l'Espéranto</t>
    </r>
    <r>
      <rPr>
        <sz val="11"/>
        <color indexed="8"/>
        <rFont val="Verdana"/>
        <family val="2"/>
      </rPr>
      <t>, Grésillon</t>
    </r>
  </si>
  <si>
    <t>BILAN / BILANCO  31.12.2021</t>
  </si>
  <si>
    <t>Notes internes, aide mémoire, pour pouvoir répondre aux questions. À ne pas diffuser</t>
  </si>
  <si>
    <t>St-Martin d'Arcé, 49150 Baugé en Anjou</t>
  </si>
  <si>
    <t>Les cellules avec formule sont protégé par Format-&gt;Cellule et par Outils-&gt;Protéger-&gt;Feuille sans mot de passe</t>
  </si>
  <si>
    <t>ACTIF / AKTIVO</t>
  </si>
  <si>
    <t xml:space="preserve"> IMMOBILISATIONS / NEMOVEBLAĴOJ</t>
  </si>
  <si>
    <t>Montant brut</t>
  </si>
  <si>
    <t>Amortissements</t>
  </si>
  <si>
    <t>Montant net</t>
  </si>
  <si>
    <t>Immobilisations en cours</t>
  </si>
  <si>
    <t xml:space="preserve"> ACTIF IMMOBILISÉ / NEMOVEBLIGITA AKTIVO</t>
  </si>
  <si>
    <t xml:space="preserve"> STOCKS / STOKOJ</t>
  </si>
  <si>
    <t xml:space="preserve"> CRÉANCES / KREDITORAĴOJ</t>
  </si>
  <si>
    <t>Clients / Klientoj</t>
  </si>
  <si>
    <t>Créances fiscales / Impostaj kreditoraĵoj</t>
  </si>
  <si>
    <t>Autres créances / Aliaj kreditoraĵoj</t>
  </si>
  <si>
    <t xml:space="preserve"> DISPONIBLE / DISPONEBLA</t>
  </si>
  <si>
    <t>Banques / Bankoj</t>
  </si>
  <si>
    <t>valeurs mobilières de placement / Investaj valorpaperoj</t>
  </si>
  <si>
    <t xml:space="preserve"> Charges constatées d'avance / Kostoj antaŭe konstatitaj</t>
  </si>
  <si>
    <t xml:space="preserve"> ACTIF CIRCULANT / MOVEBLIGITA AKTIVO</t>
  </si>
  <si>
    <t xml:space="preserve"> TOTAL ACTIF / ENTUTA AKTIVO</t>
  </si>
  <si>
    <t>PASSIF / PASIVO</t>
  </si>
  <si>
    <t xml:space="preserve"> Capital / Kapitalo</t>
  </si>
  <si>
    <t xml:space="preserve"> Réserves statutaires / Laŭstatutaj rezervoj</t>
  </si>
  <si>
    <t xml:space="preserve"> Réserve légale  / Laŭleĝa rezervo</t>
  </si>
  <si>
    <t xml:space="preserve"> Résultat exercice / Administrojara rezulto</t>
  </si>
  <si>
    <t xml:space="preserve"> CAPITAUX PROPRES / PROPRAJ KAPITALOJ</t>
  </si>
  <si>
    <t xml:space="preserve"> DETTES FINANCIERES FINANCAJ ŜULDOJ</t>
  </si>
  <si>
    <t xml:space="preserve"> DETTES D'EXPLOITATION / EKSPLUATADAJ ŜULDOJ</t>
  </si>
  <si>
    <t>Fournisseurs et clients / Provizistoj k klientoj</t>
  </si>
  <si>
    <t>Dettes sociales / Sociaj ŝuldoj</t>
  </si>
  <si>
    <t>Dettes fiscales / Impostaj ŝuldoj</t>
  </si>
  <si>
    <t xml:space="preserve"> AUTRES DETTES / ALIAJ ŜULDOJ</t>
  </si>
  <si>
    <t>Comptes d'associés</t>
  </si>
  <si>
    <t xml:space="preserve"> Produits constatés d'avance / Rimedoj antaŭe konstatitaj</t>
  </si>
  <si>
    <t xml:space="preserve"> DETTES / ŜULDOJ</t>
  </si>
  <si>
    <t xml:space="preserve"> TOTAL PASSIF / ENTUTA PASIVO</t>
  </si>
  <si>
    <r>
      <t xml:space="preserve">Maison Culturelle de l'Espéranto, </t>
    </r>
    <r>
      <rPr>
        <sz val="11"/>
        <color indexed="8"/>
        <rFont val="Verdana"/>
        <family val="2"/>
      </rPr>
      <t>Grésillon, St-Martin d'Arcé, 49150 Baugé en Anjou</t>
    </r>
  </si>
  <si>
    <t>Société civile coopérative de consommation à capital variable</t>
  </si>
  <si>
    <t>RCS Angers n° 522 621 556</t>
  </si>
  <si>
    <t>COMPTE DE RÉSULTAT / SPEZOKONTO 2021</t>
  </si>
  <si>
    <t>CHARGES / KOSTOJ</t>
  </si>
  <si>
    <t>Evolutions/variadoj</t>
  </si>
  <si>
    <t>en €</t>
  </si>
  <si>
    <t>en %</t>
  </si>
  <si>
    <t>ACHATS STOCKÉS / STOKITAJ AĈETAĴOJ</t>
  </si>
  <si>
    <t>Livres/souvenirs / Libroj/memoraĵoj</t>
  </si>
  <si>
    <t>Matières premières (nourriture) / Ĉefaj materioj (manĝaĵoj)</t>
  </si>
  <si>
    <t>Fuel / Mazuto</t>
  </si>
  <si>
    <t>Variation de stocks</t>
  </si>
  <si>
    <t>AUTRES ACHATS ET CHARGES EXTERNES ALIAJ AĈETAĴOJ KAJ EKSTERAJ KOSTOJ</t>
  </si>
  <si>
    <t>eau, EDF, gaz, admin / akvo, elektro, gaso, administraj</t>
  </si>
  <si>
    <t>Location et charges locatives / Luprenado kaj luaj kostoj</t>
  </si>
  <si>
    <t>Entretien et réparations / Prizorgado kaj riparoj</t>
  </si>
  <si>
    <t>Assurances / Asekuroj</t>
  </si>
  <si>
    <t>Intermédiaires et honoraires / Laŭokazaj laboristoj k honorarioj</t>
  </si>
  <si>
    <t>Intérimaires comm. Locations / Laŭokazaj laboristoj k honorarioj</t>
  </si>
  <si>
    <t>--</t>
  </si>
  <si>
    <t>Déplacements, missions, réceptions Vojaĝelspezoj, komisio, akceptoj</t>
  </si>
  <si>
    <t>Frais postaux, télécommunications / Poŝtkostoj, telekomunikado</t>
  </si>
  <si>
    <t>Services bancaires / Bankservoj</t>
  </si>
  <si>
    <t>Autres services extérieurs / Aliaj eksteraj servoj</t>
  </si>
  <si>
    <t>IMPÔTS ET TAXES / IMPOSTOJ KAJ TAKSOJ</t>
  </si>
  <si>
    <t>CHARGES DE PERSONNEL / PRIDUNGADAJ KOSTOJ</t>
  </si>
  <si>
    <t>Rémunérations / Salajroj</t>
  </si>
  <si>
    <t>Charges sociales / Socialaj elspezoj</t>
  </si>
  <si>
    <t>Dotations aux amortissements / Provizo por amortizoj</t>
  </si>
  <si>
    <t>Autres charges de gestion courante / Aliaj ordinaraj administraj  kostoj</t>
  </si>
  <si>
    <t>Intérêts sur emprunts</t>
  </si>
  <si>
    <t>Impôt sur les sociétés</t>
  </si>
  <si>
    <t>TOTAL DES CHARGES / ENTUTAJ KOSTOJ</t>
  </si>
  <si>
    <t>PRODUITS / RIMEDOJ</t>
  </si>
  <si>
    <t>CHIFFRE D'AFFAIRE NET / NETA VENDOSUMO</t>
  </si>
  <si>
    <t>Prestations de service (stages) / Servopropono (staĝoj)</t>
  </si>
  <si>
    <t>Locations et charges locatives / Ludonado kaj luaj ŝarĝoj</t>
  </si>
  <si>
    <t>Vente de marchandises / Vendado de varoj</t>
  </si>
  <si>
    <t>Produits des activités annexes (dons et autres produits)Rimedoj pro kromaj agadoj (donacoj kaj aliaj rimedoj)</t>
  </si>
  <si>
    <t>Subvention</t>
  </si>
  <si>
    <t>PRODUITS FINANCIERS / FINANCAJ RIMEDOJ</t>
  </si>
  <si>
    <t>TOTAL DES PRODUITS / ENTUTAJ RIMEDOJ</t>
  </si>
  <si>
    <t>RESULTAT NET / NETA REZULTO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</si>
</sst>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€-407];[RED]\-#,##0.00\ [$€-407]"/>
    <numFmt numFmtId="166" formatCode="#,##0"/>
    <numFmt numFmtId="167" formatCode="DD/MM/YYYY"/>
    <numFmt numFmtId="168" formatCode="D/M/YYYY"/>
    <numFmt numFmtId="169" formatCode="DD/MM/YY"/>
    <numFmt numFmtId="170" formatCode="0"/>
    <numFmt numFmtId="171" formatCode="0%"/>
  </numFmts>
  <fonts count="29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Verdana"/>
      <family val="2"/>
    </font>
    <font>
      <sz val="10"/>
      <color indexed="23"/>
      <name val="Verdana"/>
      <family val="2"/>
    </font>
    <font>
      <sz val="10"/>
      <color indexed="8"/>
      <name val="Arial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7"/>
      <color indexed="8"/>
      <name val="Verdana"/>
      <family val="2"/>
    </font>
    <font>
      <sz val="10"/>
      <color indexed="14"/>
      <name val="Verdana"/>
      <family val="2"/>
    </font>
    <font>
      <b/>
      <sz val="14"/>
      <color indexed="8"/>
      <name val="Verdana"/>
      <family val="2"/>
    </font>
    <font>
      <sz val="9"/>
      <color indexed="8"/>
      <name val="Verdana"/>
      <family val="2"/>
    </font>
    <font>
      <sz val="9"/>
      <color indexed="23"/>
      <name val="Verdana"/>
      <family val="2"/>
    </font>
    <font>
      <i/>
      <sz val="9"/>
      <color indexed="8"/>
      <name val="Verdana"/>
      <family val="2"/>
    </font>
    <font>
      <i/>
      <sz val="9"/>
      <color indexed="23"/>
      <name val="Verdana"/>
      <family val="2"/>
    </font>
    <font>
      <b/>
      <sz val="10"/>
      <color indexed="8"/>
      <name val="Verdana"/>
      <family val="2"/>
    </font>
    <font>
      <b/>
      <sz val="10"/>
      <color indexed="23"/>
      <name val="Verdana"/>
      <family val="2"/>
    </font>
    <font>
      <i/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23"/>
      <name val="Verdana"/>
      <family val="2"/>
    </font>
    <font>
      <b/>
      <sz val="12"/>
      <color indexed="8"/>
      <name val="Verdana"/>
      <family val="2"/>
    </font>
    <font>
      <b/>
      <sz val="20"/>
      <color indexed="8"/>
      <name val="Verdana"/>
      <family val="2"/>
    </font>
    <font>
      <sz val="20"/>
      <color indexed="8"/>
      <name val="Verdana"/>
      <family val="2"/>
    </font>
    <font>
      <b/>
      <sz val="16"/>
      <color indexed="8"/>
      <name val="Verdana"/>
      <family val="2"/>
    </font>
    <font>
      <sz val="7"/>
      <color indexed="8"/>
      <name val="Verdana"/>
      <family val="2"/>
    </font>
    <font>
      <b/>
      <sz val="10.5"/>
      <color indexed="8"/>
      <name val="Verdana"/>
      <family val="2"/>
    </font>
    <font>
      <b/>
      <sz val="10"/>
      <name val="Arial"/>
      <family val="2"/>
    </font>
    <font>
      <sz val="10.5"/>
      <color indexed="8"/>
      <name val="Verdana"/>
      <family val="2"/>
    </font>
    <font>
      <i/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2" fillId="0" borderId="0">
      <alignment/>
      <protection/>
    </xf>
    <xf numFmtId="165" fontId="2" fillId="0" borderId="0">
      <alignment/>
      <protection/>
    </xf>
    <xf numFmtId="164" fontId="3" fillId="0" borderId="0">
      <alignment/>
      <protection/>
    </xf>
    <xf numFmtId="164" fontId="5" fillId="0" borderId="0">
      <alignment/>
      <protection/>
    </xf>
  </cellStyleXfs>
  <cellXfs count="166">
    <xf numFmtId="164" fontId="0" fillId="0" borderId="0" xfId="0" applyAlignment="1">
      <alignment/>
    </xf>
    <xf numFmtId="164" fontId="3" fillId="0" borderId="0" xfId="24" applyAlignment="1" applyProtection="1">
      <alignment wrapText="1"/>
      <protection/>
    </xf>
    <xf numFmtId="166" fontId="3" fillId="0" borderId="0" xfId="24" applyNumberFormat="1" applyAlignment="1" applyProtection="1">
      <alignment wrapText="1"/>
      <protection/>
    </xf>
    <xf numFmtId="164" fontId="4" fillId="0" borderId="0" xfId="24" applyFont="1" applyAlignment="1" applyProtection="1">
      <alignment wrapText="1"/>
      <protection/>
    </xf>
    <xf numFmtId="164" fontId="5" fillId="0" borderId="0" xfId="25" applyProtection="1">
      <alignment/>
      <protection/>
    </xf>
    <xf numFmtId="164" fontId="0" fillId="0" borderId="0" xfId="0" applyAlignment="1" applyProtection="1">
      <alignment/>
      <protection/>
    </xf>
    <xf numFmtId="164" fontId="6" fillId="0" borderId="0" xfId="24" applyFont="1" applyFill="1" applyBorder="1" applyAlignment="1" applyProtection="1">
      <alignment vertical="top" wrapText="1"/>
      <protection/>
    </xf>
    <xf numFmtId="166" fontId="8" fillId="0" borderId="0" xfId="24" applyNumberFormat="1" applyFont="1" applyFill="1" applyBorder="1" applyAlignment="1" applyProtection="1">
      <alignment horizontal="right" vertical="center" wrapText="1"/>
      <protection/>
    </xf>
    <xf numFmtId="164" fontId="9" fillId="2" borderId="0" xfId="24" applyFont="1" applyFill="1" applyAlignment="1" applyProtection="1">
      <alignment/>
      <protection/>
    </xf>
    <xf numFmtId="164" fontId="3" fillId="0" borderId="0" xfId="24" applyFont="1" applyFill="1" applyBorder="1" applyAlignment="1" applyProtection="1">
      <alignment vertical="top" wrapText="1"/>
      <protection/>
    </xf>
    <xf numFmtId="164" fontId="4" fillId="2" borderId="0" xfId="24" applyFont="1" applyFill="1" applyAlignment="1" applyProtection="1">
      <alignment horizontal="left"/>
      <protection/>
    </xf>
    <xf numFmtId="164" fontId="4" fillId="2" borderId="0" xfId="24" applyFont="1" applyFill="1" applyAlignment="1" applyProtection="1">
      <alignment wrapText="1"/>
      <protection/>
    </xf>
    <xf numFmtId="164" fontId="10" fillId="0" borderId="0" xfId="24" applyFont="1" applyFill="1" applyBorder="1" applyAlignment="1" applyProtection="1">
      <alignment horizontal="center" vertical="center" wrapText="1"/>
      <protection/>
    </xf>
    <xf numFmtId="167" fontId="11" fillId="0" borderId="1" xfId="24" applyNumberFormat="1" applyFont="1" applyBorder="1" applyAlignment="1" applyProtection="1">
      <alignment horizontal="center" vertical="center" wrapText="1"/>
      <protection/>
    </xf>
    <xf numFmtId="166" fontId="11" fillId="0" borderId="2" xfId="24" applyNumberFormat="1" applyFont="1" applyBorder="1" applyAlignment="1" applyProtection="1">
      <alignment horizontal="right" vertical="center" wrapText="1"/>
      <protection/>
    </xf>
    <xf numFmtId="164" fontId="11" fillId="0" borderId="0" xfId="24" applyFont="1" applyBorder="1" applyAlignment="1" applyProtection="1">
      <alignment horizontal="right" vertical="center" wrapText="1"/>
      <protection/>
    </xf>
    <xf numFmtId="164" fontId="11" fillId="0" borderId="0" xfId="24" applyFont="1" applyAlignment="1" applyProtection="1">
      <alignment vertical="center" wrapText="1"/>
      <protection/>
    </xf>
    <xf numFmtId="168" fontId="11" fillId="0" borderId="2" xfId="24" applyNumberFormat="1" applyFont="1" applyBorder="1" applyAlignment="1" applyProtection="1">
      <alignment horizontal="right" vertical="center" wrapText="1"/>
      <protection/>
    </xf>
    <xf numFmtId="169" fontId="11" fillId="0" borderId="0" xfId="24" applyNumberFormat="1" applyFont="1" applyBorder="1" applyAlignment="1" applyProtection="1">
      <alignment vertical="center" wrapText="1"/>
      <protection/>
    </xf>
    <xf numFmtId="164" fontId="12" fillId="0" borderId="0" xfId="24" applyFont="1" applyAlignment="1" applyProtection="1">
      <alignment vertical="center" wrapText="1"/>
      <protection/>
    </xf>
    <xf numFmtId="164" fontId="3" fillId="0" borderId="1" xfId="24" applyFont="1" applyBorder="1" applyAlignment="1" applyProtection="1">
      <alignment vertical="center" wrapText="1"/>
      <protection/>
    </xf>
    <xf numFmtId="166" fontId="3" fillId="0" borderId="3" xfId="24" applyNumberFormat="1" applyFont="1" applyBorder="1" applyAlignment="1" applyProtection="1">
      <alignment horizontal="right" vertical="center" wrapText="1"/>
      <protection/>
    </xf>
    <xf numFmtId="164" fontId="3" fillId="0" borderId="4" xfId="24" applyFont="1" applyBorder="1" applyAlignment="1" applyProtection="1">
      <alignment vertical="center" wrapText="1"/>
      <protection/>
    </xf>
    <xf numFmtId="166" fontId="3" fillId="0" borderId="2" xfId="24" applyNumberFormat="1" applyFont="1" applyBorder="1" applyAlignment="1" applyProtection="1">
      <alignment horizontal="right" vertical="center" wrapText="1"/>
      <protection/>
    </xf>
    <xf numFmtId="164" fontId="3" fillId="0" borderId="0" xfId="24" applyFont="1" applyBorder="1" applyAlignment="1" applyProtection="1">
      <alignment vertical="center" wrapText="1"/>
      <protection/>
    </xf>
    <xf numFmtId="164" fontId="4" fillId="0" borderId="0" xfId="24" applyFont="1" applyAlignment="1" applyProtection="1">
      <alignment vertical="center" wrapText="1"/>
      <protection/>
    </xf>
    <xf numFmtId="164" fontId="3" fillId="0" borderId="0" xfId="24" applyFont="1" applyAlignment="1" applyProtection="1">
      <alignment vertical="center" wrapText="1"/>
      <protection/>
    </xf>
    <xf numFmtId="164" fontId="11" fillId="0" borderId="3" xfId="24" applyFont="1" applyBorder="1" applyAlignment="1" applyProtection="1">
      <alignment horizontal="right" vertical="center" wrapText="1"/>
      <protection/>
    </xf>
    <xf numFmtId="166" fontId="11" fillId="0" borderId="3" xfId="24" applyNumberFormat="1" applyFont="1" applyBorder="1" applyAlignment="1" applyProtection="1">
      <alignment horizontal="right" vertical="center" wrapText="1"/>
      <protection/>
    </xf>
    <xf numFmtId="166" fontId="11" fillId="0" borderId="0" xfId="24" applyNumberFormat="1" applyFont="1" applyBorder="1" applyAlignment="1" applyProtection="1">
      <alignment vertical="center" wrapText="1"/>
      <protection/>
    </xf>
    <xf numFmtId="164" fontId="11" fillId="0" borderId="5" xfId="24" applyFont="1" applyBorder="1" applyAlignment="1" applyProtection="1">
      <alignment horizontal="right" vertical="center" wrapText="1"/>
      <protection/>
    </xf>
    <xf numFmtId="166" fontId="13" fillId="0" borderId="3" xfId="24" applyNumberFormat="1" applyFont="1" applyBorder="1" applyAlignment="1" applyProtection="1">
      <alignment horizontal="right" vertical="center" wrapText="1"/>
      <protection/>
    </xf>
    <xf numFmtId="166" fontId="13" fillId="0" borderId="2" xfId="24" applyNumberFormat="1" applyFont="1" applyBorder="1" applyAlignment="1" applyProtection="1">
      <alignment horizontal="right" vertical="center" wrapText="1"/>
      <protection/>
    </xf>
    <xf numFmtId="166" fontId="13" fillId="0" borderId="0" xfId="24" applyNumberFormat="1" applyFont="1" applyBorder="1" applyAlignment="1" applyProtection="1">
      <alignment vertical="center" wrapText="1"/>
      <protection/>
    </xf>
    <xf numFmtId="164" fontId="14" fillId="0" borderId="0" xfId="24" applyFont="1" applyAlignment="1" applyProtection="1">
      <alignment vertical="center" wrapText="1"/>
      <protection/>
    </xf>
    <xf numFmtId="164" fontId="13" fillId="0" borderId="0" xfId="24" applyFont="1" applyAlignment="1" applyProtection="1">
      <alignment vertical="center" wrapText="1"/>
      <protection/>
    </xf>
    <xf numFmtId="164" fontId="15" fillId="0" borderId="6" xfId="24" applyFont="1" applyBorder="1" applyAlignment="1" applyProtection="1">
      <alignment vertical="center" wrapText="1"/>
      <protection/>
    </xf>
    <xf numFmtId="166" fontId="15" fillId="0" borderId="6" xfId="24" applyNumberFormat="1" applyFont="1" applyBorder="1" applyAlignment="1" applyProtection="1">
      <alignment horizontal="right" vertical="center" wrapText="1"/>
      <protection/>
    </xf>
    <xf numFmtId="166" fontId="15" fillId="0" borderId="2" xfId="24" applyNumberFormat="1" applyFont="1" applyBorder="1" applyAlignment="1" applyProtection="1">
      <alignment horizontal="right" vertical="center" wrapText="1"/>
      <protection/>
    </xf>
    <xf numFmtId="166" fontId="15" fillId="0" borderId="0" xfId="24" applyNumberFormat="1" applyFont="1" applyBorder="1" applyAlignment="1" applyProtection="1">
      <alignment horizontal="right" vertical="center" wrapText="1"/>
      <protection/>
    </xf>
    <xf numFmtId="164" fontId="16" fillId="0" borderId="0" xfId="24" applyFont="1" applyAlignment="1" applyProtection="1">
      <alignment vertical="center" wrapText="1"/>
      <protection/>
    </xf>
    <xf numFmtId="164" fontId="15" fillId="0" borderId="0" xfId="24" applyFont="1" applyAlignment="1" applyProtection="1">
      <alignment vertical="center" wrapText="1"/>
      <protection/>
    </xf>
    <xf numFmtId="164" fontId="3" fillId="0" borderId="6" xfId="24" applyFont="1" applyBorder="1" applyAlignment="1" applyProtection="1">
      <alignment vertical="center" wrapText="1"/>
      <protection/>
    </xf>
    <xf numFmtId="166" fontId="3" fillId="0" borderId="1" xfId="24" applyNumberFormat="1" applyFont="1" applyBorder="1" applyAlignment="1" applyProtection="1">
      <alignment vertical="center" wrapText="1"/>
      <protection/>
    </xf>
    <xf numFmtId="166" fontId="3" fillId="0" borderId="1" xfId="24" applyNumberFormat="1" applyFont="1" applyBorder="1" applyAlignment="1" applyProtection="1">
      <alignment horizontal="right" vertical="center" wrapText="1"/>
      <protection/>
    </xf>
    <xf numFmtId="166" fontId="3" fillId="0" borderId="0" xfId="24" applyNumberFormat="1" applyFont="1" applyBorder="1" applyAlignment="1" applyProtection="1">
      <alignment vertical="center" wrapText="1"/>
      <protection/>
    </xf>
    <xf numFmtId="166" fontId="3" fillId="0" borderId="7" xfId="24" applyNumberFormat="1" applyFont="1" applyBorder="1" applyAlignment="1" applyProtection="1">
      <alignment vertical="center" wrapText="1"/>
      <protection/>
    </xf>
    <xf numFmtId="166" fontId="3" fillId="0" borderId="2" xfId="24" applyNumberFormat="1" applyFont="1" applyBorder="1" applyAlignment="1" applyProtection="1">
      <alignment vertical="center" wrapText="1"/>
      <protection/>
    </xf>
    <xf numFmtId="166" fontId="13" fillId="0" borderId="2" xfId="24" applyNumberFormat="1" applyFont="1" applyBorder="1" applyAlignment="1" applyProtection="1">
      <alignment vertical="center" wrapText="1"/>
      <protection/>
    </xf>
    <xf numFmtId="166" fontId="13" fillId="0" borderId="8" xfId="24" applyNumberFormat="1" applyFont="1" applyBorder="1" applyAlignment="1" applyProtection="1">
      <alignment vertical="center" wrapText="1"/>
      <protection/>
    </xf>
    <xf numFmtId="166" fontId="11" fillId="0" borderId="5" xfId="24" applyNumberFormat="1" applyFont="1" applyBorder="1" applyAlignment="1" applyProtection="1">
      <alignment horizontal="right" vertical="center" wrapText="1"/>
      <protection/>
    </xf>
    <xf numFmtId="166" fontId="13" fillId="0" borderId="3" xfId="24" applyNumberFormat="1" applyFont="1" applyBorder="1" applyAlignment="1" applyProtection="1">
      <alignment vertical="center" wrapText="1"/>
      <protection/>
    </xf>
    <xf numFmtId="166" fontId="11" fillId="0" borderId="8" xfId="24" applyNumberFormat="1" applyFont="1" applyBorder="1" applyAlignment="1" applyProtection="1">
      <alignment horizontal="right" vertical="center" wrapText="1"/>
      <protection/>
    </xf>
    <xf numFmtId="166" fontId="17" fillId="3" borderId="0" xfId="24" applyNumberFormat="1" applyFont="1" applyFill="1" applyBorder="1" applyAlignment="1" applyProtection="1">
      <alignment vertical="center"/>
      <protection/>
    </xf>
    <xf numFmtId="164" fontId="4" fillId="3" borderId="0" xfId="24" applyFont="1" applyFill="1" applyAlignment="1" applyProtection="1">
      <alignment vertical="center" wrapText="1"/>
      <protection/>
    </xf>
    <xf numFmtId="164" fontId="11" fillId="0" borderId="5" xfId="24" applyFont="1" applyBorder="1" applyAlignment="1" applyProtection="1">
      <alignment horizontal="left" vertical="center" wrapText="1"/>
      <protection/>
    </xf>
    <xf numFmtId="166" fontId="3" fillId="0" borderId="6" xfId="24" applyNumberFormat="1" applyFont="1" applyBorder="1" applyAlignment="1" applyProtection="1">
      <alignment vertical="center" wrapText="1"/>
      <protection/>
    </xf>
    <xf numFmtId="166" fontId="3" fillId="0" borderId="9" xfId="24" applyNumberFormat="1" applyFont="1" applyBorder="1" applyAlignment="1" applyProtection="1">
      <alignment horizontal="right" vertical="center" wrapText="1"/>
      <protection/>
    </xf>
    <xf numFmtId="166" fontId="15" fillId="0" borderId="6" xfId="24" applyNumberFormat="1" applyFont="1" applyBorder="1" applyAlignment="1" applyProtection="1">
      <alignment vertical="center" wrapText="1"/>
      <protection/>
    </xf>
    <xf numFmtId="166" fontId="15" fillId="3" borderId="2" xfId="24" applyNumberFormat="1" applyFont="1" applyFill="1" applyBorder="1" applyAlignment="1" applyProtection="1">
      <alignment vertical="center" wrapText="1"/>
      <protection/>
    </xf>
    <xf numFmtId="166" fontId="15" fillId="3" borderId="0" xfId="24" applyNumberFormat="1" applyFont="1" applyFill="1" applyBorder="1" applyAlignment="1" applyProtection="1">
      <alignment vertical="center" wrapText="1"/>
      <protection/>
    </xf>
    <xf numFmtId="164" fontId="6" fillId="0" borderId="6" xfId="24" applyFont="1" applyBorder="1" applyAlignment="1" applyProtection="1">
      <alignment vertical="center" wrapText="1"/>
      <protection/>
    </xf>
    <xf numFmtId="166" fontId="6" fillId="0" borderId="5" xfId="24" applyNumberFormat="1" applyFont="1" applyBorder="1" applyAlignment="1" applyProtection="1">
      <alignment horizontal="right" vertical="center" wrapText="1"/>
      <protection/>
    </xf>
    <xf numFmtId="166" fontId="6" fillId="3" borderId="2" xfId="24" applyNumberFormat="1" applyFont="1" applyFill="1" applyBorder="1" applyAlignment="1" applyProtection="1">
      <alignment horizontal="right" vertical="center" wrapText="1"/>
      <protection/>
    </xf>
    <xf numFmtId="166" fontId="6" fillId="3" borderId="0" xfId="24" applyNumberFormat="1" applyFont="1" applyFill="1" applyBorder="1" applyAlignment="1" applyProtection="1">
      <alignment horizontal="right" vertical="center" wrapText="1"/>
      <protection/>
    </xf>
    <xf numFmtId="164" fontId="6" fillId="0" borderId="0" xfId="24" applyFont="1" applyAlignment="1" applyProtection="1">
      <alignment vertical="center" wrapText="1"/>
      <protection/>
    </xf>
    <xf numFmtId="164" fontId="3" fillId="0" borderId="0" xfId="24" applyBorder="1" applyAlignment="1" applyProtection="1">
      <alignment horizontal="right" vertical="center" wrapText="1"/>
      <protection/>
    </xf>
    <xf numFmtId="164" fontId="3" fillId="0" borderId="0" xfId="24" applyAlignment="1" applyProtection="1">
      <alignment vertical="center" wrapText="1"/>
      <protection/>
    </xf>
    <xf numFmtId="164" fontId="5" fillId="0" borderId="0" xfId="25" applyAlignment="1" applyProtection="1">
      <alignment vertical="center"/>
      <protection/>
    </xf>
    <xf numFmtId="169" fontId="3" fillId="0" borderId="0" xfId="24" applyNumberFormat="1" applyBorder="1" applyAlignment="1" applyProtection="1">
      <alignment vertical="center" wrapText="1"/>
      <protection/>
    </xf>
    <xf numFmtId="164" fontId="11" fillId="0" borderId="6" xfId="24" applyFont="1" applyBorder="1" applyAlignment="1" applyProtection="1">
      <alignment vertical="center" wrapText="1"/>
      <protection/>
    </xf>
    <xf numFmtId="166" fontId="11" fillId="0" borderId="10" xfId="24" applyNumberFormat="1" applyFont="1" applyBorder="1" applyAlignment="1" applyProtection="1">
      <alignment vertical="center" wrapText="1"/>
      <protection/>
    </xf>
    <xf numFmtId="166" fontId="11" fillId="0" borderId="11" xfId="24" applyNumberFormat="1" applyFont="1" applyBorder="1" applyAlignment="1" applyProtection="1">
      <alignment vertical="center" wrapText="1"/>
      <protection/>
    </xf>
    <xf numFmtId="164" fontId="11" fillId="0" borderId="1" xfId="24" applyFont="1" applyBorder="1" applyAlignment="1" applyProtection="1">
      <alignment vertical="center" wrapText="1"/>
      <protection/>
    </xf>
    <xf numFmtId="164" fontId="11" fillId="0" borderId="0" xfId="24" applyFont="1" applyBorder="1" applyAlignment="1" applyProtection="1">
      <alignment vertical="center" wrapText="1"/>
      <protection/>
    </xf>
    <xf numFmtId="164" fontId="11" fillId="0" borderId="3" xfId="24" applyFont="1" applyBorder="1" applyAlignment="1" applyProtection="1">
      <alignment vertical="center" wrapText="1"/>
      <protection/>
    </xf>
    <xf numFmtId="166" fontId="11" fillId="0" borderId="4" xfId="24" applyNumberFormat="1" applyFont="1" applyBorder="1" applyAlignment="1" applyProtection="1">
      <alignment vertical="center" wrapText="1"/>
      <protection/>
    </xf>
    <xf numFmtId="166" fontId="11" fillId="0" borderId="2" xfId="24" applyNumberFormat="1" applyFont="1" applyBorder="1" applyAlignment="1" applyProtection="1">
      <alignment vertical="center" wrapText="1"/>
      <protection/>
    </xf>
    <xf numFmtId="164" fontId="11" fillId="0" borderId="5" xfId="24" applyFont="1" applyBorder="1" applyAlignment="1" applyProtection="1">
      <alignment vertical="center" wrapText="1"/>
      <protection/>
    </xf>
    <xf numFmtId="166" fontId="11" fillId="0" borderId="12" xfId="24" applyNumberFormat="1" applyFont="1" applyBorder="1" applyAlignment="1" applyProtection="1">
      <alignment vertical="center" wrapText="1"/>
      <protection/>
    </xf>
    <xf numFmtId="166" fontId="11" fillId="0" borderId="9" xfId="24" applyNumberFormat="1" applyFont="1" applyBorder="1" applyAlignment="1" applyProtection="1">
      <alignment vertical="center" wrapText="1"/>
      <protection/>
    </xf>
    <xf numFmtId="166" fontId="18" fillId="0" borderId="0" xfId="24" applyNumberFormat="1" applyFont="1" applyBorder="1" applyAlignment="1" applyProtection="1">
      <alignment vertical="center" wrapText="1"/>
      <protection/>
    </xf>
    <xf numFmtId="164" fontId="15" fillId="0" borderId="0" xfId="24" applyFont="1" applyBorder="1" applyAlignment="1" applyProtection="1">
      <alignment vertical="center" wrapText="1"/>
      <protection/>
    </xf>
    <xf numFmtId="166" fontId="3" fillId="0" borderId="13" xfId="24" applyNumberFormat="1" applyFont="1" applyBorder="1" applyAlignment="1" applyProtection="1">
      <alignment vertical="center" wrapText="1"/>
      <protection/>
    </xf>
    <xf numFmtId="164" fontId="5" fillId="0" borderId="0" xfId="25" applyFont="1" applyAlignment="1" applyProtection="1">
      <alignment vertical="center"/>
      <protection/>
    </xf>
    <xf numFmtId="164" fontId="11" fillId="0" borderId="1" xfId="24" applyFont="1" applyBorder="1" applyAlignment="1" applyProtection="1">
      <alignment horizontal="right" vertical="center" wrapText="1"/>
      <protection/>
    </xf>
    <xf numFmtId="166" fontId="3" fillId="0" borderId="10" xfId="24" applyNumberFormat="1" applyFont="1" applyBorder="1" applyAlignment="1" applyProtection="1">
      <alignment vertical="center" wrapText="1"/>
      <protection/>
    </xf>
    <xf numFmtId="166" fontId="3" fillId="0" borderId="0" xfId="24" applyNumberFormat="1" applyFont="1" applyFill="1" applyBorder="1" applyAlignment="1" applyProtection="1">
      <alignment vertical="center"/>
      <protection/>
    </xf>
    <xf numFmtId="166" fontId="15" fillId="0" borderId="0" xfId="24" applyNumberFormat="1" applyFont="1" applyFill="1" applyAlignment="1" applyProtection="1">
      <alignment vertical="center"/>
      <protection/>
    </xf>
    <xf numFmtId="166" fontId="3" fillId="0" borderId="12" xfId="24" applyNumberFormat="1" applyFont="1" applyBorder="1" applyAlignment="1" applyProtection="1">
      <alignment vertical="center" wrapText="1"/>
      <protection/>
    </xf>
    <xf numFmtId="164" fontId="3" fillId="0" borderId="0" xfId="24" applyFont="1" applyFill="1" applyBorder="1" applyAlignment="1" applyProtection="1">
      <alignment vertical="center" wrapText="1"/>
      <protection/>
    </xf>
    <xf numFmtId="164" fontId="4" fillId="0" borderId="0" xfId="24" applyFont="1" applyFill="1" applyAlignment="1" applyProtection="1">
      <alignment vertical="center" wrapText="1"/>
      <protection/>
    </xf>
    <xf numFmtId="166" fontId="15" fillId="0" borderId="6" xfId="24" applyNumberFormat="1" applyFont="1" applyFill="1" applyBorder="1" applyAlignment="1" applyProtection="1">
      <alignment vertical="center" wrapText="1"/>
      <protection/>
    </xf>
    <xf numFmtId="166" fontId="15" fillId="0" borderId="2" xfId="24" applyNumberFormat="1" applyFont="1" applyFill="1" applyBorder="1" applyAlignment="1" applyProtection="1">
      <alignment vertical="center" wrapText="1"/>
      <protection/>
    </xf>
    <xf numFmtId="166" fontId="15" fillId="0" borderId="0" xfId="24" applyNumberFormat="1" applyFont="1" applyFill="1" applyBorder="1" applyAlignment="1" applyProtection="1">
      <alignment vertical="center" wrapText="1"/>
      <protection/>
    </xf>
    <xf numFmtId="166" fontId="6" fillId="0" borderId="2" xfId="24" applyNumberFormat="1" applyFont="1" applyBorder="1" applyAlignment="1" applyProtection="1">
      <alignment horizontal="right" vertical="center" wrapText="1"/>
      <protection/>
    </xf>
    <xf numFmtId="166" fontId="6" fillId="0" borderId="0" xfId="24" applyNumberFormat="1" applyFont="1" applyBorder="1" applyAlignment="1" applyProtection="1">
      <alignment horizontal="right" vertical="center" wrapText="1"/>
      <protection/>
    </xf>
    <xf numFmtId="164" fontId="19" fillId="0" borderId="0" xfId="24" applyFont="1" applyAlignment="1" applyProtection="1">
      <alignment vertical="center" wrapText="1"/>
      <protection/>
    </xf>
    <xf numFmtId="164" fontId="3" fillId="0" borderId="10" xfId="24" applyBorder="1" applyAlignment="1" applyProtection="1">
      <alignment wrapText="1"/>
      <protection/>
    </xf>
    <xf numFmtId="166" fontId="3" fillId="0" borderId="10" xfId="24" applyNumberFormat="1" applyBorder="1" applyAlignment="1" applyProtection="1">
      <alignment wrapText="1"/>
      <protection/>
    </xf>
    <xf numFmtId="164" fontId="3" fillId="0" borderId="0" xfId="24" applyAlignment="1" applyProtection="1">
      <alignment vertical="center"/>
      <protection/>
    </xf>
    <xf numFmtId="166" fontId="3" fillId="0" borderId="0" xfId="24" applyNumberFormat="1" applyAlignment="1" applyProtection="1">
      <alignment vertical="center"/>
      <protection/>
    </xf>
    <xf numFmtId="164" fontId="20" fillId="0" borderId="0" xfId="24" applyFont="1" applyFill="1" applyBorder="1" applyAlignment="1" applyProtection="1">
      <alignment vertical="center"/>
      <protection/>
    </xf>
    <xf numFmtId="164" fontId="20" fillId="0" borderId="0" xfId="24" applyFont="1" applyAlignment="1" applyProtection="1">
      <alignment vertical="center"/>
      <protection/>
    </xf>
    <xf numFmtId="164" fontId="3" fillId="0" borderId="0" xfId="24" applyFont="1" applyFill="1" applyBorder="1" applyAlignment="1" applyProtection="1">
      <alignment vertical="center"/>
      <protection/>
    </xf>
    <xf numFmtId="164" fontId="11" fillId="0" borderId="0" xfId="24" applyFont="1" applyFill="1" applyBorder="1" applyAlignment="1" applyProtection="1">
      <alignment horizontal="right" vertical="center"/>
      <protection/>
    </xf>
    <xf numFmtId="164" fontId="21" fillId="0" borderId="0" xfId="24" applyFont="1" applyFill="1" applyBorder="1" applyAlignment="1" applyProtection="1">
      <alignment horizontal="center" vertical="center"/>
      <protection/>
    </xf>
    <xf numFmtId="164" fontId="22" fillId="0" borderId="0" xfId="24" applyFont="1" applyAlignment="1" applyProtection="1">
      <alignment horizontal="center" vertical="center"/>
      <protection/>
    </xf>
    <xf numFmtId="164" fontId="21" fillId="0" borderId="0" xfId="24" applyFont="1" applyAlignment="1" applyProtection="1">
      <alignment horizontal="center" vertical="center"/>
      <protection/>
    </xf>
    <xf numFmtId="166" fontId="21" fillId="0" borderId="0" xfId="24" applyNumberFormat="1" applyFont="1" applyAlignment="1" applyProtection="1">
      <alignment horizontal="center" vertical="center"/>
      <protection/>
    </xf>
    <xf numFmtId="164" fontId="23" fillId="0" borderId="0" xfId="24" applyFont="1" applyFill="1" applyBorder="1" applyAlignment="1" applyProtection="1">
      <alignment horizontal="center" wrapText="1"/>
      <protection/>
    </xf>
    <xf numFmtId="164" fontId="23" fillId="0" borderId="0" xfId="24" applyFont="1" applyBorder="1" applyAlignment="1" applyProtection="1">
      <alignment horizontal="center" vertical="center" wrapText="1"/>
      <protection/>
    </xf>
    <xf numFmtId="166" fontId="23" fillId="0" borderId="0" xfId="24" applyNumberFormat="1" applyFont="1" applyBorder="1" applyAlignment="1" applyProtection="1">
      <alignment horizontal="center" vertical="center"/>
      <protection/>
    </xf>
    <xf numFmtId="164" fontId="23" fillId="0" borderId="0" xfId="24" applyFont="1" applyBorder="1" applyAlignment="1" applyProtection="1">
      <alignment horizontal="center" vertical="center"/>
      <protection/>
    </xf>
    <xf numFmtId="170" fontId="15" fillId="0" borderId="6" xfId="24" applyNumberFormat="1" applyFont="1" applyFill="1" applyBorder="1" applyAlignment="1" applyProtection="1">
      <alignment horizontal="center" vertical="center"/>
      <protection/>
    </xf>
    <xf numFmtId="166" fontId="24" fillId="0" borderId="6" xfId="24" applyNumberFormat="1" applyFont="1" applyFill="1" applyBorder="1" applyAlignment="1" applyProtection="1">
      <alignment horizontal="center" vertical="center"/>
      <protection/>
    </xf>
    <xf numFmtId="164" fontId="3" fillId="0" borderId="12" xfId="24" applyBorder="1" applyAlignment="1" applyProtection="1">
      <alignment vertical="center" wrapText="1"/>
      <protection/>
    </xf>
    <xf numFmtId="166" fontId="11" fillId="0" borderId="6" xfId="24" applyNumberFormat="1" applyFont="1" applyBorder="1" applyAlignment="1" applyProtection="1">
      <alignment horizontal="right" vertical="center"/>
      <protection/>
    </xf>
    <xf numFmtId="164" fontId="11" fillId="0" borderId="6" xfId="24" applyFont="1" applyBorder="1" applyAlignment="1" applyProtection="1">
      <alignment horizontal="right" vertical="center"/>
      <protection/>
    </xf>
    <xf numFmtId="164" fontId="6" fillId="0" borderId="1" xfId="24" applyFont="1" applyBorder="1" applyAlignment="1" applyProtection="1">
      <alignment horizontal="center" vertical="center" wrapText="1"/>
      <protection/>
    </xf>
    <xf numFmtId="166" fontId="25" fillId="0" borderId="6" xfId="24" applyNumberFormat="1" applyFont="1" applyBorder="1" applyAlignment="1" applyProtection="1">
      <alignment horizontal="right" vertical="center" wrapText="1"/>
      <protection/>
    </xf>
    <xf numFmtId="166" fontId="25" fillId="0" borderId="1" xfId="24" applyNumberFormat="1" applyFont="1" applyBorder="1" applyAlignment="1" applyProtection="1">
      <alignment vertical="center"/>
      <protection/>
    </xf>
    <xf numFmtId="171" fontId="25" fillId="0" borderId="1" xfId="24" applyNumberFormat="1" applyFont="1" applyBorder="1" applyAlignment="1" applyProtection="1">
      <alignment vertical="center"/>
      <protection/>
    </xf>
    <xf numFmtId="164" fontId="6" fillId="0" borderId="0" xfId="24" applyFont="1" applyAlignment="1" applyProtection="1">
      <alignment vertical="center"/>
      <protection/>
    </xf>
    <xf numFmtId="166" fontId="11" fillId="0" borderId="6" xfId="24" applyNumberFormat="1" applyFont="1" applyBorder="1" applyAlignment="1" applyProtection="1">
      <alignment horizontal="right" vertical="center" wrapText="1"/>
      <protection/>
    </xf>
    <xf numFmtId="166" fontId="11" fillId="0" borderId="1" xfId="24" applyNumberFormat="1" applyFont="1" applyBorder="1" applyAlignment="1" applyProtection="1">
      <alignment vertical="center"/>
      <protection/>
    </xf>
    <xf numFmtId="171" fontId="11" fillId="0" borderId="6" xfId="24" applyNumberFormat="1" applyFont="1" applyBorder="1" applyAlignment="1" applyProtection="1">
      <alignment vertical="center"/>
      <protection/>
    </xf>
    <xf numFmtId="166" fontId="26" fillId="0" borderId="0" xfId="24" applyNumberFormat="1" applyFont="1" applyFill="1" applyAlignment="1" applyProtection="1">
      <alignment vertical="center"/>
      <protection/>
    </xf>
    <xf numFmtId="164" fontId="11" fillId="0" borderId="0" xfId="24" applyFont="1" applyAlignment="1" applyProtection="1">
      <alignment vertical="center"/>
      <protection/>
    </xf>
    <xf numFmtId="164" fontId="11" fillId="0" borderId="0" xfId="24" applyFont="1" applyFill="1" applyAlignment="1" applyProtection="1">
      <alignment vertical="center"/>
      <protection/>
    </xf>
    <xf numFmtId="171" fontId="11" fillId="0" borderId="1" xfId="24" applyNumberFormat="1" applyFont="1" applyBorder="1" applyAlignment="1" applyProtection="1">
      <alignment vertical="center"/>
      <protection/>
    </xf>
    <xf numFmtId="166" fontId="27" fillId="0" borderId="6" xfId="24" applyNumberFormat="1" applyFont="1" applyBorder="1" applyAlignment="1" applyProtection="1">
      <alignment horizontal="right" vertical="center" wrapText="1"/>
      <protection/>
    </xf>
    <xf numFmtId="164" fontId="6" fillId="0" borderId="0" xfId="24" applyFont="1" applyFill="1" applyAlignment="1" applyProtection="1">
      <alignment vertical="center"/>
      <protection/>
    </xf>
    <xf numFmtId="171" fontId="11" fillId="0" borderId="1" xfId="24" applyNumberFormat="1" applyFont="1" applyBorder="1" applyAlignment="1" applyProtection="1">
      <alignment horizontal="right" vertical="center"/>
      <protection/>
    </xf>
    <xf numFmtId="164" fontId="15" fillId="0" borderId="6" xfId="24" applyFont="1" applyBorder="1" applyAlignment="1" applyProtection="1">
      <alignment horizontal="left" vertical="center" wrapText="1"/>
      <protection/>
    </xf>
    <xf numFmtId="166" fontId="15" fillId="0" borderId="1" xfId="24" applyNumberFormat="1" applyFont="1" applyBorder="1" applyAlignment="1" applyProtection="1">
      <alignment vertical="center"/>
      <protection/>
    </xf>
    <xf numFmtId="171" fontId="15" fillId="0" borderId="6" xfId="24" applyNumberFormat="1" applyFont="1" applyBorder="1" applyAlignment="1" applyProtection="1">
      <alignment vertical="center"/>
      <protection/>
    </xf>
    <xf numFmtId="164" fontId="15" fillId="0" borderId="0" xfId="24" applyFont="1" applyFill="1" applyAlignment="1" applyProtection="1">
      <alignment vertical="center"/>
      <protection/>
    </xf>
    <xf numFmtId="164" fontId="15" fillId="0" borderId="0" xfId="24" applyFont="1" applyAlignment="1" applyProtection="1">
      <alignment vertical="center"/>
      <protection/>
    </xf>
    <xf numFmtId="164" fontId="15" fillId="0" borderId="1" xfId="24" applyFont="1" applyBorder="1" applyAlignment="1" applyProtection="1">
      <alignment horizontal="left" vertical="center" wrapText="1"/>
      <protection/>
    </xf>
    <xf numFmtId="171" fontId="15" fillId="0" borderId="1" xfId="24" applyNumberFormat="1" applyFont="1" applyBorder="1" applyAlignment="1" applyProtection="1">
      <alignment vertical="center"/>
      <protection/>
    </xf>
    <xf numFmtId="164" fontId="15" fillId="0" borderId="3" xfId="24" applyFont="1" applyBorder="1" applyAlignment="1" applyProtection="1">
      <alignment horizontal="left" vertical="center" wrapText="1"/>
      <protection/>
    </xf>
    <xf numFmtId="171" fontId="15" fillId="0" borderId="1" xfId="24" applyNumberFormat="1" applyFont="1" applyBorder="1" applyAlignment="1" applyProtection="1">
      <alignment horizontal="right" vertical="center"/>
      <protection/>
    </xf>
    <xf numFmtId="164" fontId="15" fillId="0" borderId="5" xfId="24" applyFont="1" applyBorder="1" applyAlignment="1" applyProtection="1">
      <alignment vertical="center" wrapText="1"/>
      <protection/>
    </xf>
    <xf numFmtId="164" fontId="6" fillId="0" borderId="6" xfId="24" applyFont="1" applyBorder="1" applyAlignment="1" applyProtection="1">
      <alignment horizontal="left" vertical="center" wrapText="1"/>
      <protection/>
    </xf>
    <xf numFmtId="164" fontId="20" fillId="0" borderId="10" xfId="24" applyFont="1" applyBorder="1" applyAlignment="1" applyProtection="1">
      <alignment vertical="center" wrapText="1"/>
      <protection/>
    </xf>
    <xf numFmtId="166" fontId="20" fillId="0" borderId="10" xfId="24" applyNumberFormat="1" applyFont="1" applyBorder="1" applyAlignment="1" applyProtection="1">
      <alignment horizontal="right" vertical="center" wrapText="1"/>
      <protection/>
    </xf>
    <xf numFmtId="166" fontId="20" fillId="0" borderId="10" xfId="24" applyNumberFormat="1" applyFont="1" applyBorder="1" applyAlignment="1" applyProtection="1">
      <alignment vertical="center"/>
      <protection/>
    </xf>
    <xf numFmtId="171" fontId="20" fillId="0" borderId="10" xfId="24" applyNumberFormat="1" applyFont="1" applyBorder="1" applyAlignment="1" applyProtection="1">
      <alignment vertical="center"/>
      <protection/>
    </xf>
    <xf numFmtId="164" fontId="20" fillId="0" borderId="0" xfId="24" applyFont="1" applyFill="1" applyAlignment="1" applyProtection="1">
      <alignment vertical="center"/>
      <protection/>
    </xf>
    <xf numFmtId="166" fontId="23" fillId="0" borderId="0" xfId="24" applyNumberFormat="1" applyFont="1" applyBorder="1" applyAlignment="1" applyProtection="1">
      <alignment horizontal="right" vertical="center" wrapText="1"/>
      <protection/>
    </xf>
    <xf numFmtId="164" fontId="3" fillId="0" borderId="0" xfId="24" applyFill="1" applyAlignment="1" applyProtection="1">
      <alignment vertical="center"/>
      <protection/>
    </xf>
    <xf numFmtId="166" fontId="11" fillId="0" borderId="6" xfId="24" applyNumberFormat="1" applyFont="1" applyBorder="1" applyAlignment="1" applyProtection="1">
      <alignment horizontal="center" vertical="center"/>
      <protection/>
    </xf>
    <xf numFmtId="164" fontId="11" fillId="0" borderId="6" xfId="24" applyFont="1" applyBorder="1" applyAlignment="1" applyProtection="1">
      <alignment horizontal="center" vertical="center"/>
      <protection/>
    </xf>
    <xf numFmtId="164" fontId="28" fillId="0" borderId="0" xfId="24" applyFont="1" applyFill="1" applyAlignment="1" applyProtection="1">
      <alignment vertical="center"/>
      <protection/>
    </xf>
    <xf numFmtId="164" fontId="28" fillId="0" borderId="0" xfId="24" applyFont="1" applyAlignment="1" applyProtection="1">
      <alignment vertical="center"/>
      <protection/>
    </xf>
    <xf numFmtId="164" fontId="20" fillId="0" borderId="13" xfId="24" applyFont="1" applyBorder="1" applyAlignment="1" applyProtection="1">
      <alignment vertical="center" wrapText="1"/>
      <protection/>
    </xf>
    <xf numFmtId="166" fontId="20" fillId="0" borderId="13" xfId="24" applyNumberFormat="1" applyFont="1" applyBorder="1" applyAlignment="1" applyProtection="1">
      <alignment horizontal="right" vertical="center" wrapText="1"/>
      <protection/>
    </xf>
    <xf numFmtId="166" fontId="6" fillId="0" borderId="10" xfId="24" applyNumberFormat="1" applyFont="1" applyBorder="1" applyAlignment="1" applyProtection="1">
      <alignment vertical="center"/>
      <protection/>
    </xf>
    <xf numFmtId="171" fontId="6" fillId="0" borderId="10" xfId="24" applyNumberFormat="1" applyFont="1" applyBorder="1" applyAlignment="1" applyProtection="1">
      <alignment vertical="center"/>
      <protection/>
    </xf>
    <xf numFmtId="164" fontId="20" fillId="0" borderId="6" xfId="24" applyFont="1" applyBorder="1" applyAlignment="1" applyProtection="1">
      <alignment horizontal="left" vertical="center" wrapText="1"/>
      <protection/>
    </xf>
    <xf numFmtId="166" fontId="20" fillId="0" borderId="14" xfId="24" applyNumberFormat="1" applyFont="1" applyBorder="1" applyAlignment="1" applyProtection="1">
      <alignment horizontal="right" vertical="center" wrapText="1"/>
      <protection/>
    </xf>
    <xf numFmtId="166" fontId="20" fillId="0" borderId="6" xfId="24" applyNumberFormat="1" applyFont="1" applyBorder="1" applyAlignment="1" applyProtection="1">
      <alignment vertical="center"/>
      <protection/>
    </xf>
    <xf numFmtId="171" fontId="20" fillId="0" borderId="6" xfId="24" applyNumberFormat="1" applyFont="1" applyBorder="1" applyAlignment="1" applyProtection="1">
      <alignment vertical="center"/>
      <protection/>
    </xf>
    <xf numFmtId="164" fontId="3" fillId="0" borderId="0" xfId="24" applyBorder="1" applyAlignment="1" applyProtection="1">
      <alignment vertical="center"/>
      <protection/>
    </xf>
    <xf numFmtId="166" fontId="3" fillId="0" borderId="0" xfId="24" applyNumberFormat="1" applyBorder="1" applyAlignment="1" applyProtection="1">
      <alignment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1 1" xfId="21"/>
    <cellStyle name="Result 1" xfId="22"/>
    <cellStyle name="Result2 1" xfId="23"/>
    <cellStyle name="Excel Built-in Normal 1" xfId="24"/>
    <cellStyle name="Excel Built-in Normal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zoomScale="120" zoomScaleNormal="120" workbookViewId="0" topLeftCell="A1">
      <selection activeCell="A1" sqref="A1"/>
    </sheetView>
  </sheetViews>
  <sheetFormatPr defaultColWidth="13.7109375" defaultRowHeight="12.75" customHeight="1"/>
  <cols>
    <col min="1" max="1" width="56.8515625" style="1" customWidth="1"/>
    <col min="2" max="2" width="20.00390625" style="2" customWidth="1"/>
    <col min="3" max="3" width="18.7109375" style="2" customWidth="1"/>
    <col min="4" max="5" width="17.140625" style="2" customWidth="1"/>
    <col min="6" max="6" width="17.421875" style="1" customWidth="1"/>
    <col min="7" max="7" width="80.7109375" style="3" customWidth="1"/>
    <col min="8" max="254" width="12.8515625" style="1" customWidth="1"/>
    <col min="255" max="255" width="11.8515625" style="4" customWidth="1"/>
    <col min="256" max="16384" width="11.57421875" style="5" customWidth="1"/>
  </cols>
  <sheetData>
    <row r="1" spans="1:7" ht="15" customHeight="1">
      <c r="A1" s="6" t="s">
        <v>0</v>
      </c>
      <c r="B1" s="7" t="s">
        <v>1</v>
      </c>
      <c r="C1" s="7"/>
      <c r="D1" s="7"/>
      <c r="E1" s="7"/>
      <c r="G1" s="8" t="s">
        <v>2</v>
      </c>
    </row>
    <row r="2" spans="1:7" ht="13.5" customHeight="1">
      <c r="A2" s="9" t="s">
        <v>3</v>
      </c>
      <c r="B2" s="7"/>
      <c r="C2" s="7"/>
      <c r="D2" s="7"/>
      <c r="E2" s="7"/>
      <c r="G2" s="10" t="s">
        <v>4</v>
      </c>
    </row>
    <row r="3" ht="12.75" customHeight="1">
      <c r="G3" s="11"/>
    </row>
    <row r="4" spans="1:7" s="16" customFormat="1" ht="12.75" customHeight="1">
      <c r="A4" s="12" t="s">
        <v>5</v>
      </c>
      <c r="B4" s="13">
        <v>43099</v>
      </c>
      <c r="C4" s="13">
        <v>42734</v>
      </c>
      <c r="D4" s="13">
        <v>42368</v>
      </c>
      <c r="E4" s="14"/>
      <c r="F4" s="15"/>
      <c r="G4" s="11"/>
    </row>
    <row r="5" spans="1:7" s="16" customFormat="1" ht="12.75" customHeight="1">
      <c r="A5" s="12"/>
      <c r="B5" s="13"/>
      <c r="C5" s="13"/>
      <c r="D5" s="13"/>
      <c r="E5" s="17"/>
      <c r="F5" s="18"/>
      <c r="G5" s="19"/>
    </row>
    <row r="6" spans="1:7" s="26" customFormat="1" ht="12.75" customHeight="1">
      <c r="A6" s="20" t="s">
        <v>6</v>
      </c>
      <c r="B6" s="21"/>
      <c r="C6" s="21"/>
      <c r="D6" s="22"/>
      <c r="E6" s="23"/>
      <c r="F6" s="24"/>
      <c r="G6" s="25"/>
    </row>
    <row r="7" spans="1:7" s="16" customFormat="1" ht="12.75" customHeight="1">
      <c r="A7" s="27" t="s">
        <v>7</v>
      </c>
      <c r="B7" s="28">
        <v>610264</v>
      </c>
      <c r="C7" s="28">
        <v>591085</v>
      </c>
      <c r="D7" s="28">
        <v>508555</v>
      </c>
      <c r="E7" s="14"/>
      <c r="F7" s="29"/>
      <c r="G7" s="19"/>
    </row>
    <row r="8" spans="1:7" s="16" customFormat="1" ht="12.75" customHeight="1">
      <c r="A8" s="27" t="s">
        <v>8</v>
      </c>
      <c r="B8" s="28">
        <v>416610</v>
      </c>
      <c r="C8" s="28">
        <v>419184</v>
      </c>
      <c r="D8" s="28">
        <v>412785</v>
      </c>
      <c r="E8" s="14"/>
      <c r="F8" s="29"/>
      <c r="G8" s="19"/>
    </row>
    <row r="9" spans="1:7" s="16" customFormat="1" ht="12.75" customHeight="1">
      <c r="A9" s="27" t="s">
        <v>9</v>
      </c>
      <c r="B9" s="28">
        <v>193654</v>
      </c>
      <c r="C9" s="28">
        <v>171900</v>
      </c>
      <c r="D9" s="28">
        <v>95770</v>
      </c>
      <c r="E9" s="14"/>
      <c r="F9" s="29"/>
      <c r="G9" s="19"/>
    </row>
    <row r="10" spans="1:7" s="35" customFormat="1" ht="12.75" customHeight="1">
      <c r="A10" s="30" t="s">
        <v>10</v>
      </c>
      <c r="B10" s="28">
        <v>71895</v>
      </c>
      <c r="C10" s="28">
        <v>10695</v>
      </c>
      <c r="D10" s="31">
        <v>22478</v>
      </c>
      <c r="E10" s="32"/>
      <c r="F10" s="33"/>
      <c r="G10" s="34"/>
    </row>
    <row r="11" spans="1:7" s="41" customFormat="1" ht="13.5" customHeight="1">
      <c r="A11" s="36" t="s">
        <v>11</v>
      </c>
      <c r="B11" s="37">
        <f>SUM(B9:B10)</f>
        <v>265549</v>
      </c>
      <c r="C11" s="37">
        <f>SUM(C9:C10)</f>
        <v>182595</v>
      </c>
      <c r="D11" s="37">
        <f>SUM(D9:D10)</f>
        <v>118248</v>
      </c>
      <c r="E11" s="38"/>
      <c r="F11" s="39"/>
      <c r="G11" s="40"/>
    </row>
    <row r="12" spans="1:7" s="26" customFormat="1" ht="13.5" customHeight="1">
      <c r="A12" s="42" t="s">
        <v>12</v>
      </c>
      <c r="B12" s="43">
        <v>12758</v>
      </c>
      <c r="C12" s="43">
        <v>13556</v>
      </c>
      <c r="D12" s="44">
        <v>12999</v>
      </c>
      <c r="E12" s="23"/>
      <c r="F12" s="45"/>
      <c r="G12" s="25"/>
    </row>
    <row r="13" spans="1:7" s="26" customFormat="1" ht="13.5" customHeight="1">
      <c r="A13" s="20" t="s">
        <v>13</v>
      </c>
      <c r="B13" s="46">
        <f>SUM(B14:B16)</f>
        <v>21248</v>
      </c>
      <c r="C13" s="46">
        <f>SUM(C14:C16)</f>
        <v>32647</v>
      </c>
      <c r="D13" s="46">
        <f>SUM(D14:D16)</f>
        <v>17174</v>
      </c>
      <c r="E13" s="47"/>
      <c r="F13" s="45"/>
      <c r="G13" s="25"/>
    </row>
    <row r="14" spans="1:7" s="16" customFormat="1" ht="12.75" customHeight="1">
      <c r="A14" s="27" t="s">
        <v>14</v>
      </c>
      <c r="B14" s="48">
        <v>2911</v>
      </c>
      <c r="C14" s="48">
        <v>695</v>
      </c>
      <c r="D14" s="28">
        <v>2224</v>
      </c>
      <c r="E14" s="14"/>
      <c r="F14" s="29"/>
      <c r="G14" s="19"/>
    </row>
    <row r="15" spans="1:7" s="16" customFormat="1" ht="12.75" customHeight="1">
      <c r="A15" s="27" t="s">
        <v>15</v>
      </c>
      <c r="B15" s="48">
        <v>17004</v>
      </c>
      <c r="C15" s="48">
        <v>31025</v>
      </c>
      <c r="D15" s="28">
        <v>13797</v>
      </c>
      <c r="E15" s="32"/>
      <c r="F15" s="29"/>
      <c r="G15" s="19"/>
    </row>
    <row r="16" spans="1:7" s="16" customFormat="1" ht="12.75" customHeight="1">
      <c r="A16" s="30" t="s">
        <v>16</v>
      </c>
      <c r="B16" s="49">
        <v>1333</v>
      </c>
      <c r="C16" s="49">
        <v>927</v>
      </c>
      <c r="D16" s="50">
        <v>1153</v>
      </c>
      <c r="E16" s="32"/>
      <c r="F16" s="29"/>
      <c r="G16" s="19"/>
    </row>
    <row r="17" spans="1:7" s="26" customFormat="1" ht="13.5" customHeight="1">
      <c r="A17" s="20" t="s">
        <v>17</v>
      </c>
      <c r="B17" s="47">
        <f>SUM(B18:B19)</f>
        <v>306159</v>
      </c>
      <c r="C17" s="47">
        <f>SUM(C18:C19)</f>
        <v>134923</v>
      </c>
      <c r="D17" s="47">
        <f>SUM(D18:D19)</f>
        <v>165308</v>
      </c>
      <c r="E17" s="47"/>
      <c r="F17" s="45"/>
      <c r="G17" s="25"/>
    </row>
    <row r="18" spans="1:7" s="16" customFormat="1" ht="12.75" customHeight="1">
      <c r="A18" s="27" t="s">
        <v>18</v>
      </c>
      <c r="B18" s="51">
        <v>288533</v>
      </c>
      <c r="C18" s="51">
        <v>117479</v>
      </c>
      <c r="D18" s="16">
        <v>148060</v>
      </c>
      <c r="E18" s="32"/>
      <c r="F18" s="29"/>
      <c r="G18" s="19"/>
    </row>
    <row r="19" spans="1:7" s="16" customFormat="1" ht="12.75" customHeight="1">
      <c r="A19" s="30" t="s">
        <v>19</v>
      </c>
      <c r="B19" s="49">
        <v>17626</v>
      </c>
      <c r="C19" s="49">
        <v>17444</v>
      </c>
      <c r="D19" s="52">
        <v>17248</v>
      </c>
      <c r="E19" s="32"/>
      <c r="F19" s="53"/>
      <c r="G19" s="54"/>
    </row>
    <row r="20" spans="1:7" s="26" customFormat="1" ht="13.5" customHeight="1">
      <c r="A20" s="55" t="s">
        <v>20</v>
      </c>
      <c r="B20" s="56">
        <v>3770</v>
      </c>
      <c r="C20" s="56">
        <v>0</v>
      </c>
      <c r="D20" s="57">
        <v>3770</v>
      </c>
      <c r="E20" s="23"/>
      <c r="F20" s="45"/>
      <c r="G20" s="25"/>
    </row>
    <row r="21" spans="1:7" s="41" customFormat="1" ht="13.5" customHeight="1">
      <c r="A21" s="36" t="s">
        <v>21</v>
      </c>
      <c r="B21" s="58">
        <f>B12+B13+B17+B20</f>
        <v>343935</v>
      </c>
      <c r="C21" s="58">
        <f>C12+C13+C17+C20</f>
        <v>181126</v>
      </c>
      <c r="D21" s="58">
        <f>D12+D13+D17+D20</f>
        <v>199251</v>
      </c>
      <c r="E21" s="59"/>
      <c r="F21" s="60"/>
      <c r="G21" s="25"/>
    </row>
    <row r="22" spans="1:7" s="65" customFormat="1" ht="15" customHeight="1">
      <c r="A22" s="61" t="s">
        <v>22</v>
      </c>
      <c r="B22" s="62">
        <f>B11+B21</f>
        <v>609484</v>
      </c>
      <c r="C22" s="62">
        <f>C11+C21</f>
        <v>363721</v>
      </c>
      <c r="D22" s="62">
        <f>D11+D21</f>
        <v>317499</v>
      </c>
      <c r="E22" s="63"/>
      <c r="F22" s="64"/>
      <c r="G22" s="25"/>
    </row>
    <row r="23" ht="12.75" customHeight="1">
      <c r="G23" s="11"/>
    </row>
    <row r="24" spans="1:255" s="67" customFormat="1" ht="12.75" customHeight="1">
      <c r="A24" s="12" t="s">
        <v>23</v>
      </c>
      <c r="B24" s="13">
        <v>43099</v>
      </c>
      <c r="C24" s="13">
        <v>42734</v>
      </c>
      <c r="D24" s="13">
        <v>42368</v>
      </c>
      <c r="E24" s="14"/>
      <c r="F24" s="66"/>
      <c r="G24" s="25"/>
      <c r="IU24" s="68"/>
    </row>
    <row r="25" spans="1:255" s="67" customFormat="1" ht="12.75" customHeight="1">
      <c r="A25" s="12"/>
      <c r="B25" s="13"/>
      <c r="C25" s="13"/>
      <c r="D25" s="13"/>
      <c r="E25" s="17"/>
      <c r="F25" s="69"/>
      <c r="G25" s="25"/>
      <c r="IU25" s="68"/>
    </row>
    <row r="26" spans="1:255" s="67" customFormat="1" ht="12.75" customHeight="1">
      <c r="A26" s="70" t="s">
        <v>24</v>
      </c>
      <c r="B26" s="71">
        <v>159456</v>
      </c>
      <c r="C26" s="71">
        <v>124232</v>
      </c>
      <c r="D26" s="72">
        <v>115512</v>
      </c>
      <c r="E26" s="29"/>
      <c r="F26" s="29"/>
      <c r="G26" s="25"/>
      <c r="IU26" s="68"/>
    </row>
    <row r="27" spans="1:255" s="67" customFormat="1" ht="12.75" customHeight="1">
      <c r="A27" s="73" t="s">
        <v>25</v>
      </c>
      <c r="B27" s="71">
        <v>177327</v>
      </c>
      <c r="C27" s="71">
        <v>146766</v>
      </c>
      <c r="D27" s="72">
        <v>114245</v>
      </c>
      <c r="E27" s="29"/>
      <c r="F27" s="74"/>
      <c r="G27" s="25"/>
      <c r="IU27" s="68"/>
    </row>
    <row r="28" spans="1:255" s="67" customFormat="1" ht="12.75" customHeight="1">
      <c r="A28" s="75" t="s">
        <v>26</v>
      </c>
      <c r="B28" s="29">
        <v>18583</v>
      </c>
      <c r="C28" s="29">
        <v>12999</v>
      </c>
      <c r="D28" s="76">
        <v>7065</v>
      </c>
      <c r="E28" s="77"/>
      <c r="F28" s="74"/>
      <c r="G28" s="25"/>
      <c r="IU28" s="68"/>
    </row>
    <row r="29" spans="1:255" s="67" customFormat="1" ht="12.75" customHeight="1">
      <c r="A29" s="78" t="s">
        <v>27</v>
      </c>
      <c r="B29" s="79">
        <v>83527</v>
      </c>
      <c r="C29" s="79">
        <v>37232</v>
      </c>
      <c r="D29" s="80">
        <v>39560</v>
      </c>
      <c r="E29" s="81"/>
      <c r="F29" s="82"/>
      <c r="G29" s="25"/>
      <c r="IU29" s="68"/>
    </row>
    <row r="30" spans="1:8" s="41" customFormat="1" ht="13.5" customHeight="1">
      <c r="A30" s="36" t="s">
        <v>28</v>
      </c>
      <c r="B30" s="37">
        <f>SUM(B26:B29)</f>
        <v>438893</v>
      </c>
      <c r="C30" s="37">
        <f>SUM(C26:C29)</f>
        <v>321229</v>
      </c>
      <c r="D30" s="37">
        <f>SUM(D26:D29)</f>
        <v>276382</v>
      </c>
      <c r="E30" s="38"/>
      <c r="F30" s="39"/>
      <c r="G30" s="25"/>
      <c r="H30" s="67"/>
    </row>
    <row r="31" spans="1:255" s="26" customFormat="1" ht="13.5" customHeight="1">
      <c r="A31" s="42" t="s">
        <v>29</v>
      </c>
      <c r="B31" s="83">
        <v>121008</v>
      </c>
      <c r="C31" s="83">
        <v>0</v>
      </c>
      <c r="D31" s="83">
        <v>0</v>
      </c>
      <c r="E31" s="47"/>
      <c r="F31" s="24"/>
      <c r="G31" s="19"/>
      <c r="H31" s="16"/>
      <c r="IU31" s="84"/>
    </row>
    <row r="32" spans="1:8" s="26" customFormat="1" ht="13.5" customHeight="1">
      <c r="A32" s="20" t="s">
        <v>30</v>
      </c>
      <c r="B32" s="46">
        <f>SUM(B33:B35)</f>
        <v>9450</v>
      </c>
      <c r="C32" s="46">
        <f>SUM(C33:C35)</f>
        <v>9840</v>
      </c>
      <c r="D32" s="46">
        <f>SUM(D33:D35)</f>
        <v>14864</v>
      </c>
      <c r="E32" s="47"/>
      <c r="F32" s="24"/>
      <c r="G32" s="19"/>
      <c r="H32" s="16"/>
    </row>
    <row r="33" spans="1:7" s="16" customFormat="1" ht="12.75" customHeight="1">
      <c r="A33" s="85" t="s">
        <v>31</v>
      </c>
      <c r="B33" s="29">
        <v>3518</v>
      </c>
      <c r="C33" s="29">
        <v>7207</v>
      </c>
      <c r="D33" s="29">
        <v>4494</v>
      </c>
      <c r="E33" s="48"/>
      <c r="F33" s="74"/>
      <c r="G33" s="19"/>
    </row>
    <row r="34" spans="1:7" s="16" customFormat="1" ht="12.75" customHeight="1">
      <c r="A34" s="27" t="s">
        <v>32</v>
      </c>
      <c r="B34" s="29">
        <v>1692</v>
      </c>
      <c r="C34" s="29">
        <v>2372</v>
      </c>
      <c r="D34" s="29">
        <v>1498</v>
      </c>
      <c r="E34" s="48"/>
      <c r="F34" s="74"/>
      <c r="G34" s="19"/>
    </row>
    <row r="35" spans="1:7" s="16" customFormat="1" ht="12.75" customHeight="1">
      <c r="A35" s="30" t="s">
        <v>33</v>
      </c>
      <c r="B35" s="79">
        <v>4240</v>
      </c>
      <c r="C35" s="79">
        <v>261</v>
      </c>
      <c r="D35" s="79">
        <v>8872</v>
      </c>
      <c r="E35" s="48"/>
      <c r="F35" s="74"/>
      <c r="G35" s="19"/>
    </row>
    <row r="36" spans="1:7" s="26" customFormat="1" ht="13.5" customHeight="1">
      <c r="A36" s="42" t="s">
        <v>34</v>
      </c>
      <c r="B36" s="86">
        <v>17594</v>
      </c>
      <c r="C36" s="86">
        <v>17278</v>
      </c>
      <c r="D36" s="86">
        <v>17318</v>
      </c>
      <c r="E36" s="47"/>
      <c r="F36" s="24"/>
      <c r="G36" s="25"/>
    </row>
    <row r="37" spans="1:7" s="26" customFormat="1" ht="12.75" customHeight="1">
      <c r="A37" s="42" t="s">
        <v>35</v>
      </c>
      <c r="B37" s="86">
        <v>2455</v>
      </c>
      <c r="C37" s="86">
        <v>2053</v>
      </c>
      <c r="D37" s="86">
        <v>1136</v>
      </c>
      <c r="E37" s="47"/>
      <c r="F37" s="87"/>
      <c r="G37" s="88"/>
    </row>
    <row r="38" spans="1:7" s="26" customFormat="1" ht="12.75" customHeight="1">
      <c r="A38" s="70" t="s">
        <v>36</v>
      </c>
      <c r="B38" s="89">
        <v>20084</v>
      </c>
      <c r="C38" s="89">
        <v>13320</v>
      </c>
      <c r="D38" s="89">
        <v>7799</v>
      </c>
      <c r="E38" s="47"/>
      <c r="F38" s="90"/>
      <c r="G38" s="91"/>
    </row>
    <row r="39" spans="1:8" s="41" customFormat="1" ht="13.5" customHeight="1">
      <c r="A39" s="36" t="s">
        <v>37</v>
      </c>
      <c r="B39" s="92">
        <f>B31+B32+B36+B37+B38</f>
        <v>170591</v>
      </c>
      <c r="C39" s="92">
        <f>C31+C32+C36+C37+C38</f>
        <v>42491</v>
      </c>
      <c r="D39" s="92">
        <f>D31+D32+D36+D37+D38</f>
        <v>41117</v>
      </c>
      <c r="E39" s="93"/>
      <c r="F39" s="94"/>
      <c r="G39" s="88"/>
      <c r="H39" s="1"/>
    </row>
    <row r="40" spans="1:7" s="65" customFormat="1" ht="15" customHeight="1">
      <c r="A40" s="61" t="s">
        <v>38</v>
      </c>
      <c r="B40" s="62">
        <f>B30+B39</f>
        <v>609484</v>
      </c>
      <c r="C40" s="62">
        <f>C30+C39</f>
        <v>363720</v>
      </c>
      <c r="D40" s="62">
        <f>D30+D39</f>
        <v>317499</v>
      </c>
      <c r="E40" s="95"/>
      <c r="F40" s="96"/>
      <c r="G40" s="97"/>
    </row>
    <row r="41" spans="1:254" ht="12.75" customHeight="1">
      <c r="A41" s="98"/>
      <c r="B41" s="99"/>
      <c r="C41" s="99"/>
      <c r="D41" s="99"/>
      <c r="E41" s="99"/>
      <c r="IT41" s="4"/>
    </row>
  </sheetData>
  <sheetProtection password="8FBF" sheet="1" selectLockedCells="1" selectUnlockedCells="1"/>
  <mergeCells count="9">
    <mergeCell ref="B1:D2"/>
    <mergeCell ref="A4:A5"/>
    <mergeCell ref="B4:B5"/>
    <mergeCell ref="C4:C5"/>
    <mergeCell ref="D4:D5"/>
    <mergeCell ref="A24:A25"/>
    <mergeCell ref="B24:B25"/>
    <mergeCell ref="C24:C25"/>
    <mergeCell ref="D24:D25"/>
  </mergeCells>
  <printOptions horizontalCentered="1" verticalCentered="1"/>
  <pageMargins left="0.39375" right="0.39375" top="0.5715277777777777" bottom="0.5715277777777777" header="0.5118055555555555" footer="0.5118055555555555"/>
  <pageSetup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A1" sqref="A1"/>
    </sheetView>
  </sheetViews>
  <sheetFormatPr defaultColWidth="13.7109375" defaultRowHeight="16.5" customHeight="1"/>
  <cols>
    <col min="1" max="1" width="60.421875" style="100" customWidth="1"/>
    <col min="2" max="2" width="10.140625" style="100" customWidth="1"/>
    <col min="3" max="3" width="10.421875" style="101" customWidth="1"/>
    <col min="4" max="5" width="10.57421875" style="101" customWidth="1"/>
    <col min="6" max="6" width="8.421875" style="100" customWidth="1"/>
    <col min="7" max="251" width="12.8515625" style="100" customWidth="1"/>
    <col min="252" max="254" width="11.8515625" style="4" customWidth="1"/>
    <col min="255" max="16384" width="11.57421875" style="5" customWidth="1"/>
  </cols>
  <sheetData>
    <row r="1" spans="1:6" s="103" customFormat="1" ht="17.25" customHeight="1">
      <c r="A1" s="102" t="s">
        <v>39</v>
      </c>
      <c r="B1" s="102"/>
      <c r="C1" s="102"/>
      <c r="D1" s="102"/>
      <c r="E1" s="102"/>
      <c r="F1" s="102"/>
    </row>
    <row r="2" spans="1:6" s="103" customFormat="1" ht="14.25" customHeight="1">
      <c r="A2" s="104" t="s">
        <v>40</v>
      </c>
      <c r="B2" s="105" t="s">
        <v>41</v>
      </c>
      <c r="C2" s="105"/>
      <c r="D2" s="105"/>
      <c r="E2" s="105"/>
      <c r="F2" s="105"/>
    </row>
    <row r="3" ht="12.75" customHeight="1"/>
    <row r="4" spans="1:6" ht="26.25" customHeight="1">
      <c r="A4" s="106" t="s">
        <v>42</v>
      </c>
      <c r="B4" s="106"/>
      <c r="C4" s="106"/>
      <c r="D4" s="106"/>
      <c r="E4" s="106"/>
      <c r="F4" s="106"/>
    </row>
    <row r="5" spans="1:6" ht="27.75" customHeight="1">
      <c r="A5" s="107"/>
      <c r="B5" s="108"/>
      <c r="C5" s="109"/>
      <c r="D5" s="109"/>
      <c r="E5" s="109"/>
      <c r="F5" s="108"/>
    </row>
    <row r="6" spans="1:6" ht="6" customHeight="1">
      <c r="A6" s="110" t="s">
        <v>43</v>
      </c>
      <c r="B6" s="111"/>
      <c r="C6" s="112"/>
      <c r="D6" s="112"/>
      <c r="E6" s="112"/>
      <c r="F6" s="113"/>
    </row>
    <row r="7" spans="1:6" ht="12.75" customHeight="1">
      <c r="A7" s="110"/>
      <c r="B7" s="114">
        <v>2021</v>
      </c>
      <c r="C7" s="114">
        <v>2020</v>
      </c>
      <c r="D7" s="114">
        <v>2019</v>
      </c>
      <c r="E7" s="115" t="s">
        <v>44</v>
      </c>
      <c r="F7" s="115"/>
    </row>
    <row r="8" spans="1:6" ht="12.75" customHeight="1">
      <c r="A8" s="116"/>
      <c r="B8" s="114"/>
      <c r="C8" s="114"/>
      <c r="D8" s="114"/>
      <c r="E8" s="117" t="s">
        <v>45</v>
      </c>
      <c r="F8" s="118" t="s">
        <v>46</v>
      </c>
    </row>
    <row r="9" spans="1:9" s="123" customFormat="1" ht="15.75" customHeight="1">
      <c r="A9" s="119" t="s">
        <v>47</v>
      </c>
      <c r="B9" s="120">
        <f>SUM(B10:B13)</f>
        <v>11023</v>
      </c>
      <c r="C9" s="120">
        <f>SUM(C10:C12)</f>
        <v>8839.5</v>
      </c>
      <c r="D9" s="120">
        <f>SUM(D10:D12)</f>
        <v>14230</v>
      </c>
      <c r="E9" s="121">
        <f>B9-C9</f>
        <v>2183.5</v>
      </c>
      <c r="F9" s="122">
        <f>E9/C9</f>
        <v>0.24701623394988403</v>
      </c>
      <c r="H9" s="100"/>
      <c r="I9" s="100"/>
    </row>
    <row r="10" spans="1:7" s="128" customFormat="1" ht="12.75" customHeight="1">
      <c r="A10" s="75" t="s">
        <v>48</v>
      </c>
      <c r="B10" s="124">
        <v>171</v>
      </c>
      <c r="C10" s="124">
        <v>1045</v>
      </c>
      <c r="D10" s="124">
        <v>1467</v>
      </c>
      <c r="E10" s="125">
        <f>B10-C10</f>
        <v>-874</v>
      </c>
      <c r="F10" s="126">
        <f>E10/C10</f>
        <v>-0.8363636363636363</v>
      </c>
      <c r="G10" s="127"/>
    </row>
    <row r="11" spans="1:7" s="128" customFormat="1" ht="12.75" customHeight="1">
      <c r="A11" s="75" t="s">
        <v>49</v>
      </c>
      <c r="B11" s="124">
        <v>8816</v>
      </c>
      <c r="C11" s="124">
        <v>7122</v>
      </c>
      <c r="D11" s="124">
        <v>11607</v>
      </c>
      <c r="E11" s="125">
        <f>B11-C11</f>
        <v>1694</v>
      </c>
      <c r="F11" s="126">
        <f>E11/C11</f>
        <v>0.23785453524290928</v>
      </c>
      <c r="G11" s="129"/>
    </row>
    <row r="12" spans="1:7" s="128" customFormat="1" ht="12.75" customHeight="1">
      <c r="A12" s="78" t="s">
        <v>50</v>
      </c>
      <c r="B12" s="124">
        <v>1238</v>
      </c>
      <c r="C12" s="124">
        <v>672.5</v>
      </c>
      <c r="D12" s="124">
        <v>1156</v>
      </c>
      <c r="E12" s="125">
        <f>B12-C12</f>
        <v>565.5</v>
      </c>
      <c r="F12" s="130">
        <f>E12/C12</f>
        <v>0.8408921933085501</v>
      </c>
      <c r="G12" s="129"/>
    </row>
    <row r="13" spans="1:7" s="128" customFormat="1" ht="12.75" customHeight="1">
      <c r="A13" s="78" t="s">
        <v>51</v>
      </c>
      <c r="B13" s="131">
        <v>798</v>
      </c>
      <c r="C13" s="131">
        <v>-557</v>
      </c>
      <c r="D13" s="131">
        <v>-109</v>
      </c>
      <c r="E13" s="125"/>
      <c r="F13" s="130"/>
      <c r="G13" s="129"/>
    </row>
    <row r="14" spans="1:7" s="123" customFormat="1" ht="27" customHeight="1">
      <c r="A14" s="119" t="s">
        <v>52</v>
      </c>
      <c r="B14" s="120">
        <f>SUM(B15:B24)</f>
        <v>32768</v>
      </c>
      <c r="C14" s="120">
        <f>SUM(C15:C24)</f>
        <v>24422</v>
      </c>
      <c r="D14" s="120">
        <f>SUM(D15:D24)</f>
        <v>39985</v>
      </c>
      <c r="E14" s="121">
        <f>B14-C14</f>
        <v>8346</v>
      </c>
      <c r="F14" s="122">
        <f>E14/C14</f>
        <v>0.34174105314880027</v>
      </c>
      <c r="G14" s="132"/>
    </row>
    <row r="15" spans="1:7" s="128" customFormat="1" ht="22.5" customHeight="1">
      <c r="A15" s="75" t="s">
        <v>53</v>
      </c>
      <c r="B15" s="124">
        <v>5559</v>
      </c>
      <c r="C15" s="124">
        <v>4992</v>
      </c>
      <c r="D15" s="124">
        <v>4882</v>
      </c>
      <c r="E15" s="125">
        <f>B15-C15</f>
        <v>567</v>
      </c>
      <c r="F15" s="130">
        <f>E15/C15</f>
        <v>0.11358173076923077</v>
      </c>
      <c r="G15" s="129"/>
    </row>
    <row r="16" spans="1:7" s="128" customFormat="1" ht="12.75" customHeight="1">
      <c r="A16" s="75" t="s">
        <v>54</v>
      </c>
      <c r="B16" s="124">
        <v>419</v>
      </c>
      <c r="C16" s="124">
        <v>227</v>
      </c>
      <c r="D16" s="124">
        <v>765</v>
      </c>
      <c r="E16" s="125">
        <f>B16-C16</f>
        <v>192</v>
      </c>
      <c r="F16" s="126">
        <f>E16/C16</f>
        <v>0.8458149779735683</v>
      </c>
      <c r="G16" s="129"/>
    </row>
    <row r="17" spans="1:7" s="128" customFormat="1" ht="12.75" customHeight="1">
      <c r="A17" s="75" t="s">
        <v>55</v>
      </c>
      <c r="B17" s="124">
        <v>10909</v>
      </c>
      <c r="C17" s="124">
        <v>9349</v>
      </c>
      <c r="D17" s="124">
        <v>13223</v>
      </c>
      <c r="E17" s="125">
        <f>B17-C17</f>
        <v>1560</v>
      </c>
      <c r="F17" s="126">
        <f>E17/C17</f>
        <v>0.16686276607123757</v>
      </c>
      <c r="G17" s="129"/>
    </row>
    <row r="18" spans="1:7" s="128" customFormat="1" ht="12.75" customHeight="1">
      <c r="A18" s="75" t="s">
        <v>56</v>
      </c>
      <c r="B18" s="124">
        <v>3770</v>
      </c>
      <c r="C18" s="124">
        <v>3770</v>
      </c>
      <c r="D18" s="124">
        <v>3694</v>
      </c>
      <c r="E18" s="125">
        <f>B18-C18</f>
        <v>0</v>
      </c>
      <c r="F18" s="126">
        <f>E18/C18</f>
        <v>0</v>
      </c>
      <c r="G18" s="129"/>
    </row>
    <row r="19" spans="1:7" s="128" customFormat="1" ht="12.75" customHeight="1">
      <c r="A19" s="75" t="s">
        <v>57</v>
      </c>
      <c r="B19" s="124">
        <v>7520</v>
      </c>
      <c r="C19" s="124">
        <v>4224</v>
      </c>
      <c r="D19" s="124">
        <v>8195</v>
      </c>
      <c r="E19" s="125">
        <f>B19-C19</f>
        <v>3296</v>
      </c>
      <c r="F19" s="130">
        <f>E19/C19</f>
        <v>0.7803030303030303</v>
      </c>
      <c r="G19" s="129"/>
    </row>
    <row r="20" spans="1:7" s="128" customFormat="1" ht="12.75" customHeight="1">
      <c r="A20" s="75" t="s">
        <v>58</v>
      </c>
      <c r="B20" s="124">
        <v>85</v>
      </c>
      <c r="C20" s="124">
        <v>55</v>
      </c>
      <c r="D20" s="124">
        <v>204</v>
      </c>
      <c r="E20" s="125">
        <f>B20-C20</f>
        <v>30</v>
      </c>
      <c r="F20" s="133" t="s">
        <v>59</v>
      </c>
      <c r="G20" s="129"/>
    </row>
    <row r="21" spans="1:7" s="128" customFormat="1" ht="12.75" customHeight="1">
      <c r="A21" s="75" t="s">
        <v>60</v>
      </c>
      <c r="B21" s="124">
        <v>1847</v>
      </c>
      <c r="C21" s="124">
        <v>683</v>
      </c>
      <c r="D21" s="124">
        <v>7025</v>
      </c>
      <c r="E21" s="125">
        <f>B21-C21</f>
        <v>1164</v>
      </c>
      <c r="F21" s="126">
        <f>E21/C21</f>
        <v>1.7042459736456808</v>
      </c>
      <c r="G21" s="129"/>
    </row>
    <row r="22" spans="1:7" s="128" customFormat="1" ht="12.75" customHeight="1">
      <c r="A22" s="75" t="s">
        <v>61</v>
      </c>
      <c r="B22" s="124">
        <v>466</v>
      </c>
      <c r="C22" s="124">
        <v>467</v>
      </c>
      <c r="D22" s="124">
        <v>547</v>
      </c>
      <c r="E22" s="125">
        <f>B22-C22</f>
        <v>-1</v>
      </c>
      <c r="F22" s="126">
        <f>E22/C22</f>
        <v>-0.0021413276231263384</v>
      </c>
      <c r="G22" s="129"/>
    </row>
    <row r="23" spans="1:7" s="128" customFormat="1" ht="12.75" customHeight="1">
      <c r="A23" s="75" t="s">
        <v>62</v>
      </c>
      <c r="B23" s="124">
        <v>634</v>
      </c>
      <c r="C23" s="124">
        <v>396</v>
      </c>
      <c r="D23" s="124">
        <v>405</v>
      </c>
      <c r="E23" s="125">
        <f>B23-C23</f>
        <v>238</v>
      </c>
      <c r="F23" s="126">
        <f>E23/C23</f>
        <v>0.601010101010101</v>
      </c>
      <c r="G23" s="129"/>
    </row>
    <row r="24" spans="1:7" s="128" customFormat="1" ht="12.75" customHeight="1">
      <c r="A24" s="78" t="s">
        <v>63</v>
      </c>
      <c r="B24" s="124">
        <v>1559</v>
      </c>
      <c r="C24" s="124">
        <v>259</v>
      </c>
      <c r="D24" s="124">
        <v>1045</v>
      </c>
      <c r="E24" s="125">
        <f>B24-C24</f>
        <v>1300</v>
      </c>
      <c r="F24" s="130">
        <f>E24/C24</f>
        <v>5.019305019305019</v>
      </c>
      <c r="G24" s="129"/>
    </row>
    <row r="25" spans="1:7" s="138" customFormat="1" ht="13.5" customHeight="1">
      <c r="A25" s="134" t="s">
        <v>64</v>
      </c>
      <c r="B25" s="37">
        <v>4462</v>
      </c>
      <c r="C25" s="37">
        <v>4184</v>
      </c>
      <c r="D25" s="37">
        <v>1018</v>
      </c>
      <c r="E25" s="135">
        <f>B25-C25</f>
        <v>278</v>
      </c>
      <c r="F25" s="136">
        <f>E25/C25</f>
        <v>0.06644359464627152</v>
      </c>
      <c r="G25" s="137"/>
    </row>
    <row r="26" spans="1:9" s="138" customFormat="1" ht="13.5" customHeight="1">
      <c r="A26" s="139" t="s">
        <v>65</v>
      </c>
      <c r="B26" s="37">
        <f>SUM(B27:B28)</f>
        <v>28996</v>
      </c>
      <c r="C26" s="37">
        <f>SUM(C27:C28)</f>
        <v>12353</v>
      </c>
      <c r="D26" s="37">
        <f>SUM(D27:D28)</f>
        <v>12723</v>
      </c>
      <c r="E26" s="135">
        <f>B26-C26</f>
        <v>16643</v>
      </c>
      <c r="F26" s="140">
        <f>E26/C26</f>
        <v>1.3472840605520926</v>
      </c>
      <c r="G26" s="137"/>
      <c r="H26" s="128"/>
      <c r="I26" s="128"/>
    </row>
    <row r="27" spans="1:7" s="128" customFormat="1" ht="12.75" customHeight="1">
      <c r="A27" s="75" t="s">
        <v>66</v>
      </c>
      <c r="B27" s="124">
        <v>28178</v>
      </c>
      <c r="C27" s="124">
        <v>9752</v>
      </c>
      <c r="D27" s="124">
        <v>9714</v>
      </c>
      <c r="E27" s="125">
        <f>B27-C27</f>
        <v>18426</v>
      </c>
      <c r="F27" s="126">
        <f>E27/C27</f>
        <v>1.8894585726004922</v>
      </c>
      <c r="G27" s="129"/>
    </row>
    <row r="28" spans="1:7" s="128" customFormat="1" ht="12.75" customHeight="1">
      <c r="A28" s="78" t="s">
        <v>67</v>
      </c>
      <c r="B28" s="124">
        <v>818</v>
      </c>
      <c r="C28" s="124">
        <v>2601</v>
      </c>
      <c r="D28" s="124">
        <v>3009</v>
      </c>
      <c r="E28" s="125">
        <f>B28-C28</f>
        <v>-1783</v>
      </c>
      <c r="F28" s="130">
        <f>E28/C28</f>
        <v>-0.6855055747789311</v>
      </c>
      <c r="G28" s="129"/>
    </row>
    <row r="29" spans="1:7" s="138" customFormat="1" ht="24" customHeight="1">
      <c r="A29" s="139" t="s">
        <v>68</v>
      </c>
      <c r="B29" s="37">
        <v>8809</v>
      </c>
      <c r="C29" s="37">
        <v>6398</v>
      </c>
      <c r="D29" s="37">
        <v>5295</v>
      </c>
      <c r="E29" s="135">
        <f>B29-C29</f>
        <v>2411</v>
      </c>
      <c r="F29" s="136">
        <f>E29/C29</f>
        <v>0.37683651140981556</v>
      </c>
      <c r="G29" s="137"/>
    </row>
    <row r="30" spans="1:7" s="138" customFormat="1" ht="24" customHeight="1">
      <c r="A30" s="141" t="s">
        <v>69</v>
      </c>
      <c r="B30" s="37">
        <v>11</v>
      </c>
      <c r="C30" s="37">
        <v>4</v>
      </c>
      <c r="D30" s="37">
        <v>4</v>
      </c>
      <c r="E30" s="135">
        <f>B30-C30</f>
        <v>7</v>
      </c>
      <c r="F30" s="140">
        <f>E30/C30</f>
        <v>1.75</v>
      </c>
      <c r="G30" s="137"/>
    </row>
    <row r="31" spans="1:7" s="138" customFormat="1" ht="24" customHeight="1">
      <c r="A31" s="141" t="s">
        <v>70</v>
      </c>
      <c r="B31" s="37">
        <v>1008</v>
      </c>
      <c r="C31" s="37"/>
      <c r="D31" s="37">
        <v>0</v>
      </c>
      <c r="E31" s="135">
        <f>B31-C31</f>
        <v>1008</v>
      </c>
      <c r="F31" s="142" t="s">
        <v>59</v>
      </c>
      <c r="G31" s="137"/>
    </row>
    <row r="32" spans="1:7" s="128" customFormat="1" ht="12.75" customHeight="1">
      <c r="A32" s="143" t="s">
        <v>71</v>
      </c>
      <c r="B32" s="37">
        <v>6124</v>
      </c>
      <c r="C32" s="37">
        <v>1982</v>
      </c>
      <c r="D32" s="37">
        <v>8501</v>
      </c>
      <c r="E32" s="135">
        <f>B32-C32</f>
        <v>4142</v>
      </c>
      <c r="F32" s="133" t="s">
        <v>59</v>
      </c>
      <c r="G32" s="129"/>
    </row>
    <row r="33" spans="1:9" s="123" customFormat="1" ht="16.5" customHeight="1">
      <c r="A33" s="144" t="s">
        <v>72</v>
      </c>
      <c r="B33" s="120">
        <f>B9+B14+B25+B26+SUM(B29:B32)</f>
        <v>93201</v>
      </c>
      <c r="C33" s="120">
        <f>C9+C14+C25+C26+SUM(C29:C32)+C13</f>
        <v>57625.5</v>
      </c>
      <c r="D33" s="120">
        <f>D9+D14+D25+D26+SUM(D29:D32)+D13</f>
        <v>81647</v>
      </c>
      <c r="E33" s="121">
        <f>B33-C33</f>
        <v>35575.5</v>
      </c>
      <c r="F33" s="122">
        <f>E33/C33</f>
        <v>0.6173568992893771</v>
      </c>
      <c r="G33" s="127"/>
      <c r="H33" s="138"/>
      <c r="I33" s="138"/>
    </row>
    <row r="34" spans="1:8" s="103" customFormat="1" ht="27.75" customHeight="1">
      <c r="A34" s="145"/>
      <c r="B34" s="146"/>
      <c r="C34" s="146"/>
      <c r="D34" s="147"/>
      <c r="E34" s="147"/>
      <c r="F34" s="148"/>
      <c r="G34" s="149"/>
      <c r="H34" s="100"/>
    </row>
    <row r="35" spans="1:7" ht="6" customHeight="1">
      <c r="A35" s="110" t="s">
        <v>73</v>
      </c>
      <c r="B35" s="150"/>
      <c r="C35" s="150"/>
      <c r="D35" s="112"/>
      <c r="E35" s="112"/>
      <c r="F35" s="113"/>
      <c r="G35" s="151"/>
    </row>
    <row r="36" spans="1:7" ht="12.75" customHeight="1">
      <c r="A36" s="110"/>
      <c r="B36" s="114">
        <v>2021</v>
      </c>
      <c r="C36" s="114">
        <v>2020</v>
      </c>
      <c r="D36" s="114">
        <v>2019</v>
      </c>
      <c r="E36" s="115" t="s">
        <v>44</v>
      </c>
      <c r="F36" s="115"/>
      <c r="G36" s="151"/>
    </row>
    <row r="37" spans="1:7" ht="12.75" customHeight="1">
      <c r="A37" s="116"/>
      <c r="B37" s="114"/>
      <c r="C37" s="114"/>
      <c r="D37" s="114"/>
      <c r="E37" s="152" t="s">
        <v>45</v>
      </c>
      <c r="F37" s="153" t="s">
        <v>46</v>
      </c>
      <c r="G37" s="151"/>
    </row>
    <row r="38" spans="1:7" s="123" customFormat="1" ht="15.75" customHeight="1">
      <c r="A38" s="119" t="s">
        <v>74</v>
      </c>
      <c r="B38" s="120">
        <f>SUM(B39:B43)</f>
        <v>176356</v>
      </c>
      <c r="C38" s="120">
        <f>SUM(C39:C43)</f>
        <v>94446</v>
      </c>
      <c r="D38" s="120">
        <f>SUM(D39:D42)</f>
        <v>125403</v>
      </c>
      <c r="E38" s="121">
        <f>B38-C38</f>
        <v>81910</v>
      </c>
      <c r="F38" s="122">
        <f>E38/C38</f>
        <v>0.8672680685259302</v>
      </c>
      <c r="G38" s="127"/>
    </row>
    <row r="39" spans="1:7" s="128" customFormat="1" ht="12.75" customHeight="1">
      <c r="A39" s="75" t="s">
        <v>75</v>
      </c>
      <c r="B39" s="124">
        <v>44044</v>
      </c>
      <c r="C39" s="124">
        <v>28200</v>
      </c>
      <c r="D39" s="124">
        <v>47102</v>
      </c>
      <c r="E39" s="125">
        <f>B39-C39</f>
        <v>15844</v>
      </c>
      <c r="F39" s="126">
        <f>E39/C39</f>
        <v>0.5618439716312057</v>
      </c>
      <c r="G39" s="129"/>
    </row>
    <row r="40" spans="1:7" s="128" customFormat="1" ht="12.75" customHeight="1">
      <c r="A40" s="78" t="s">
        <v>76</v>
      </c>
      <c r="B40" s="124">
        <v>54883</v>
      </c>
      <c r="C40" s="124">
        <v>22281</v>
      </c>
      <c r="D40" s="124">
        <v>68801</v>
      </c>
      <c r="E40" s="125">
        <f>B40-C40</f>
        <v>32602</v>
      </c>
      <c r="F40" s="130">
        <f>E40/C40</f>
        <v>1.463219783672187</v>
      </c>
      <c r="G40" s="129"/>
    </row>
    <row r="41" spans="1:7" s="128" customFormat="1" ht="12.75" customHeight="1">
      <c r="A41" s="75" t="s">
        <v>77</v>
      </c>
      <c r="B41" s="124">
        <v>2135</v>
      </c>
      <c r="C41" s="124">
        <v>2023</v>
      </c>
      <c r="D41" s="124">
        <v>2311</v>
      </c>
      <c r="E41" s="125">
        <f>B41-C41</f>
        <v>112</v>
      </c>
      <c r="F41" s="126">
        <f>E41/C41</f>
        <v>0.05536332179930796</v>
      </c>
      <c r="G41" s="129"/>
    </row>
    <row r="42" spans="1:7" s="155" customFormat="1" ht="22.5" customHeight="1">
      <c r="A42" s="73" t="s">
        <v>78</v>
      </c>
      <c r="B42" s="124">
        <v>13461</v>
      </c>
      <c r="C42" s="124">
        <v>15942</v>
      </c>
      <c r="D42" s="124">
        <v>7189</v>
      </c>
      <c r="E42" s="125">
        <f>B42-C42</f>
        <v>-2481</v>
      </c>
      <c r="F42" s="133">
        <f>E42/C42</f>
        <v>-0.1556266465939029</v>
      </c>
      <c r="G42" s="154"/>
    </row>
    <row r="43" spans="1:7" s="155" customFormat="1" ht="22.5" customHeight="1">
      <c r="A43" s="73" t="s">
        <v>79</v>
      </c>
      <c r="B43" s="124">
        <v>61833</v>
      </c>
      <c r="C43" s="124">
        <v>26000</v>
      </c>
      <c r="D43" s="124"/>
      <c r="E43" s="125"/>
      <c r="F43" s="133"/>
      <c r="G43" s="154"/>
    </row>
    <row r="44" spans="1:7" s="123" customFormat="1" ht="13.5" customHeight="1">
      <c r="A44" s="139" t="s">
        <v>80</v>
      </c>
      <c r="B44" s="37">
        <v>372</v>
      </c>
      <c r="C44" s="37">
        <v>411</v>
      </c>
      <c r="D44" s="37">
        <v>522</v>
      </c>
      <c r="E44" s="135">
        <f>B44-C44</f>
        <v>-39</v>
      </c>
      <c r="F44" s="140">
        <f>E44/C44</f>
        <v>-0.0948905109489051</v>
      </c>
      <c r="G44" s="132"/>
    </row>
    <row r="45" spans="1:7" s="123" customFormat="1" ht="16.5" customHeight="1">
      <c r="A45" s="144" t="s">
        <v>81</v>
      </c>
      <c r="B45" s="120">
        <f>B38+B44</f>
        <v>176728</v>
      </c>
      <c r="C45" s="120">
        <f>C38+C44</f>
        <v>94857</v>
      </c>
      <c r="D45" s="120">
        <f>D38+D44</f>
        <v>125925</v>
      </c>
      <c r="E45" s="121">
        <f>B45-C45</f>
        <v>81871</v>
      </c>
      <c r="F45" s="122">
        <f>E45/C45</f>
        <v>0.8630991914144449</v>
      </c>
      <c r="G45" s="132"/>
    </row>
    <row r="46" spans="1:7" s="103" customFormat="1" ht="27.75" customHeight="1">
      <c r="A46" s="156"/>
      <c r="B46" s="157"/>
      <c r="C46" s="157"/>
      <c r="D46" s="157"/>
      <c r="E46" s="158"/>
      <c r="F46" s="159"/>
      <c r="G46" s="149"/>
    </row>
    <row r="47" spans="1:8" s="103" customFormat="1" ht="16.5" customHeight="1">
      <c r="A47" s="160" t="s">
        <v>82</v>
      </c>
      <c r="B47" s="161">
        <f>B45-B33</f>
        <v>83527</v>
      </c>
      <c r="C47" s="161">
        <f>C45-C33</f>
        <v>37231.5</v>
      </c>
      <c r="D47" s="161">
        <v>9330</v>
      </c>
      <c r="E47" s="162">
        <f>B47-C47</f>
        <v>46295.5</v>
      </c>
      <c r="F47" s="163">
        <f>E47/C47</f>
        <v>1.243449766998375</v>
      </c>
      <c r="G47" s="127"/>
      <c r="H47" s="5"/>
    </row>
    <row r="49" spans="1:6" ht="16.5" customHeight="1">
      <c r="A49" s="164"/>
      <c r="B49" s="164"/>
      <c r="C49" s="165"/>
      <c r="D49" s="165"/>
      <c r="E49" s="165"/>
      <c r="F49" s="164"/>
    </row>
  </sheetData>
  <sheetProtection password="8FBF" sheet="1" selectLockedCells="1" selectUnlockedCells="1"/>
  <mergeCells count="13">
    <mergeCell ref="A1:F1"/>
    <mergeCell ref="B2:F2"/>
    <mergeCell ref="A4:F4"/>
    <mergeCell ref="A6:A7"/>
    <mergeCell ref="B7:B8"/>
    <mergeCell ref="C7:C8"/>
    <mergeCell ref="D7:D8"/>
    <mergeCell ref="E7:F7"/>
    <mergeCell ref="A35:A36"/>
    <mergeCell ref="B36:B37"/>
    <mergeCell ref="C36:C37"/>
    <mergeCell ref="D36:D37"/>
    <mergeCell ref="E36:F36"/>
  </mergeCells>
  <printOptions horizontalCentered="1" verticalCentered="1"/>
  <pageMargins left="0.16527777777777777" right="0.16527777777777777" top="0.6895833333333333" bottom="0.6895833333333333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Bert Schumann</cp:lastModifiedBy>
  <dcterms:modified xsi:type="dcterms:W3CDTF">2022-04-30T18:59:41Z</dcterms:modified>
  <cp:category/>
  <cp:version/>
  <cp:contentType/>
  <cp:contentStatus/>
  <cp:revision>23</cp:revision>
</cp:coreProperties>
</file>